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RCHIVIO MASSIMILIANO\ANALISI CRISPA\2018\MARCOPOLO 2018\"/>
    </mc:Choice>
  </mc:AlternateContent>
  <bookViews>
    <workbookView xWindow="0" yWindow="0" windowWidth="28800" windowHeight="11835" firstSheet="7" activeTab="16"/>
  </bookViews>
  <sheets>
    <sheet name="Biogas 2003" sheetId="6" r:id="rId1"/>
    <sheet name="Biogas 2004" sheetId="7" r:id="rId2"/>
    <sheet name="Biogas 2005" sheetId="8" r:id="rId3"/>
    <sheet name="Biogas 2006" sheetId="5" r:id="rId4"/>
    <sheet name="Biogas 2007" sheetId="1" r:id="rId5"/>
    <sheet name="Biogas 2008" sheetId="2" r:id="rId6"/>
    <sheet name="Biogas 2009" sheetId="3" r:id="rId7"/>
    <sheet name="Biogas 2010" sheetId="4" r:id="rId8"/>
    <sheet name="Biogas 2011" sheetId="10" r:id="rId9"/>
    <sheet name="Biogas 2012" sheetId="11" r:id="rId10"/>
    <sheet name="Biogas 2013" sheetId="13" r:id="rId11"/>
    <sheet name="Biogas 2014" sheetId="14" r:id="rId12"/>
    <sheet name="Biogas 2015" sheetId="15" r:id="rId13"/>
    <sheet name="Biogas 2016" sheetId="16" r:id="rId14"/>
    <sheet name="Biogas 2017" sheetId="17" r:id="rId15"/>
    <sheet name="Biogas 2018" sheetId="12" r:id="rId16"/>
    <sheet name="Riepilogo" sheetId="9" r:id="rId17"/>
  </sheets>
  <calcPr calcId="152511"/>
</workbook>
</file>

<file path=xl/calcChain.xml><?xml version="1.0" encoding="utf-8"?>
<calcChain xmlns="http://schemas.openxmlformats.org/spreadsheetml/2006/main">
  <c r="G23" i="9" l="1"/>
  <c r="F23" i="9"/>
  <c r="E23" i="9"/>
  <c r="D23" i="9"/>
  <c r="C23" i="9"/>
  <c r="B23" i="9"/>
  <c r="C21" i="12" l="1"/>
  <c r="B20" i="12" l="1"/>
  <c r="G25" i="17" l="1"/>
  <c r="G16" i="9"/>
  <c r="G15" i="9"/>
  <c r="G14" i="9"/>
  <c r="G13" i="9"/>
  <c r="G12" i="9"/>
  <c r="G11" i="9"/>
  <c r="G10" i="9"/>
  <c r="G9" i="9"/>
  <c r="G8" i="9"/>
  <c r="G7" i="9"/>
  <c r="G25" i="12" l="1"/>
  <c r="F25" i="12"/>
  <c r="E25" i="12"/>
  <c r="D25" i="12"/>
  <c r="C25" i="12"/>
  <c r="B25" i="12"/>
  <c r="J24" i="12"/>
  <c r="I24" i="12"/>
  <c r="G24" i="12"/>
  <c r="F24" i="12"/>
  <c r="E24" i="12"/>
  <c r="D24" i="12"/>
  <c r="C24" i="12"/>
  <c r="B24" i="12"/>
  <c r="J23" i="12"/>
  <c r="I23" i="12"/>
  <c r="G23" i="12"/>
  <c r="F23" i="12"/>
  <c r="E23" i="12"/>
  <c r="D23" i="12"/>
  <c r="C23" i="12"/>
  <c r="B23" i="12"/>
  <c r="J22" i="12"/>
  <c r="I22" i="12"/>
  <c r="G22" i="12"/>
  <c r="F22" i="12"/>
  <c r="E22" i="12"/>
  <c r="D22" i="12"/>
  <c r="C22" i="12"/>
  <c r="B22" i="12"/>
  <c r="J21" i="12"/>
  <c r="I21" i="12"/>
  <c r="G21" i="12"/>
  <c r="F21" i="12"/>
  <c r="E21" i="12"/>
  <c r="D21" i="12"/>
  <c r="B21" i="12"/>
  <c r="J20" i="12"/>
  <c r="I20" i="12"/>
  <c r="G20" i="12"/>
  <c r="F20" i="12"/>
  <c r="E20" i="12"/>
  <c r="D20" i="12"/>
  <c r="C20" i="12"/>
  <c r="F25" i="17" l="1"/>
  <c r="E25" i="17"/>
  <c r="D25" i="17"/>
  <c r="C25" i="17"/>
  <c r="B25" i="17"/>
  <c r="J24" i="17"/>
  <c r="I24" i="17"/>
  <c r="G24" i="17"/>
  <c r="F24" i="17"/>
  <c r="E24" i="17"/>
  <c r="D24" i="17"/>
  <c r="C24" i="17"/>
  <c r="B24" i="17"/>
  <c r="J23" i="17"/>
  <c r="I23" i="17"/>
  <c r="G23" i="17"/>
  <c r="F23" i="17"/>
  <c r="E23" i="17"/>
  <c r="D23" i="17"/>
  <c r="C23" i="17"/>
  <c r="B23" i="17"/>
  <c r="J22" i="17"/>
  <c r="I22" i="17"/>
  <c r="G22" i="17"/>
  <c r="F22" i="17"/>
  <c r="E22" i="17"/>
  <c r="D22" i="17"/>
  <c r="C22" i="17"/>
  <c r="B22" i="17"/>
  <c r="J21" i="17"/>
  <c r="I21" i="17"/>
  <c r="G21" i="17"/>
  <c r="F21" i="17"/>
  <c r="E21" i="17"/>
  <c r="D21" i="17"/>
  <c r="C21" i="17"/>
  <c r="B21" i="17"/>
  <c r="J20" i="17"/>
  <c r="I20" i="17"/>
  <c r="G20" i="17"/>
  <c r="F20" i="17"/>
  <c r="E20" i="17"/>
  <c r="D20" i="17"/>
  <c r="C20" i="17"/>
  <c r="B20" i="17"/>
  <c r="G25" i="16" l="1"/>
  <c r="F25" i="16" l="1"/>
  <c r="E25" i="16"/>
  <c r="D25" i="16"/>
  <c r="C25" i="16"/>
  <c r="B25" i="16"/>
  <c r="J24" i="16"/>
  <c r="I24" i="16"/>
  <c r="G24" i="16"/>
  <c r="F24" i="16"/>
  <c r="E24" i="16"/>
  <c r="D24" i="16"/>
  <c r="C24" i="16"/>
  <c r="B24" i="16"/>
  <c r="J23" i="16"/>
  <c r="I23" i="16"/>
  <c r="G23" i="16"/>
  <c r="F23" i="16"/>
  <c r="E23" i="16"/>
  <c r="D23" i="16"/>
  <c r="C23" i="16"/>
  <c r="B23" i="16"/>
  <c r="J22" i="16"/>
  <c r="I22" i="16"/>
  <c r="G22" i="16"/>
  <c r="F22" i="16"/>
  <c r="E22" i="16"/>
  <c r="D22" i="16"/>
  <c r="C22" i="16"/>
  <c r="B22" i="16"/>
  <c r="J21" i="16"/>
  <c r="I21" i="16"/>
  <c r="G21" i="16"/>
  <c r="F21" i="16"/>
  <c r="E21" i="16"/>
  <c r="D21" i="16"/>
  <c r="C21" i="16"/>
  <c r="B21" i="16"/>
  <c r="J20" i="16"/>
  <c r="I20" i="16"/>
  <c r="G20" i="16"/>
  <c r="F20" i="16"/>
  <c r="E20" i="16"/>
  <c r="D20" i="16"/>
  <c r="C20" i="16"/>
  <c r="B20" i="16"/>
  <c r="C25" i="15" l="1"/>
  <c r="J20" i="15"/>
  <c r="G25" i="15"/>
  <c r="F25" i="15"/>
  <c r="E25" i="15"/>
  <c r="D25" i="15"/>
  <c r="B25" i="15"/>
  <c r="J24" i="15"/>
  <c r="I24" i="15"/>
  <c r="G24" i="15"/>
  <c r="F24" i="15"/>
  <c r="E24" i="15"/>
  <c r="D24" i="15"/>
  <c r="C24" i="15"/>
  <c r="B24" i="15"/>
  <c r="J23" i="15"/>
  <c r="I23" i="15"/>
  <c r="G23" i="15"/>
  <c r="F23" i="15"/>
  <c r="E23" i="15"/>
  <c r="D23" i="15"/>
  <c r="C23" i="15"/>
  <c r="B23" i="15"/>
  <c r="J22" i="15"/>
  <c r="I22" i="15"/>
  <c r="G22" i="15"/>
  <c r="F22" i="15"/>
  <c r="E22" i="15"/>
  <c r="D22" i="15"/>
  <c r="C22" i="15"/>
  <c r="B22" i="15"/>
  <c r="J21" i="15"/>
  <c r="I21" i="15"/>
  <c r="G21" i="15"/>
  <c r="F21" i="15"/>
  <c r="E21" i="15"/>
  <c r="D21" i="15"/>
  <c r="C21" i="15"/>
  <c r="B21" i="15"/>
  <c r="I20" i="15"/>
  <c r="G20" i="15"/>
  <c r="F20" i="15"/>
  <c r="E20" i="15"/>
  <c r="D20" i="15"/>
  <c r="C20" i="15"/>
  <c r="B20" i="15"/>
  <c r="B25" i="14"/>
  <c r="G25" i="14"/>
  <c r="F25" i="14"/>
  <c r="E25" i="14"/>
  <c r="D25" i="14"/>
  <c r="C25" i="14"/>
  <c r="J24" i="14"/>
  <c r="I24" i="14"/>
  <c r="G24" i="14"/>
  <c r="F24" i="14"/>
  <c r="E24" i="14"/>
  <c r="D24" i="14"/>
  <c r="C24" i="14"/>
  <c r="B24" i="14"/>
  <c r="J23" i="14"/>
  <c r="I23" i="14"/>
  <c r="G23" i="14"/>
  <c r="F23" i="14"/>
  <c r="E23" i="14"/>
  <c r="D23" i="14"/>
  <c r="C23" i="14"/>
  <c r="B23" i="14"/>
  <c r="J22" i="14"/>
  <c r="I22" i="14"/>
  <c r="G22" i="14"/>
  <c r="F22" i="14"/>
  <c r="E22" i="14"/>
  <c r="D22" i="14"/>
  <c r="C22" i="14"/>
  <c r="B22" i="14"/>
  <c r="J21" i="14"/>
  <c r="I21" i="14"/>
  <c r="G21" i="14"/>
  <c r="F21" i="14"/>
  <c r="E21" i="14"/>
  <c r="D21" i="14"/>
  <c r="C21" i="14"/>
  <c r="B21" i="14"/>
  <c r="J20" i="14"/>
  <c r="I20" i="14"/>
  <c r="G20" i="14"/>
  <c r="F20" i="14"/>
  <c r="E20" i="14"/>
  <c r="D20" i="14"/>
  <c r="C20" i="14"/>
  <c r="B20" i="14"/>
  <c r="G20" i="13"/>
  <c r="G21" i="13"/>
  <c r="G22" i="13"/>
  <c r="G23" i="13"/>
  <c r="G24" i="13"/>
  <c r="G25" i="13"/>
  <c r="E20" i="13"/>
  <c r="F20" i="13"/>
  <c r="F25" i="13"/>
  <c r="E25" i="13"/>
  <c r="D25" i="13"/>
  <c r="C25" i="13"/>
  <c r="B25" i="13"/>
  <c r="J24" i="13"/>
  <c r="I24" i="13"/>
  <c r="F24" i="13"/>
  <c r="E24" i="13"/>
  <c r="D24" i="13"/>
  <c r="C24" i="13"/>
  <c r="B24" i="13"/>
  <c r="J23" i="13"/>
  <c r="I23" i="13"/>
  <c r="F23" i="13"/>
  <c r="E23" i="13"/>
  <c r="D23" i="13"/>
  <c r="C23" i="13"/>
  <c r="B23" i="13"/>
  <c r="J22" i="13"/>
  <c r="I22" i="13"/>
  <c r="F22" i="13"/>
  <c r="E22" i="13"/>
  <c r="D22" i="13"/>
  <c r="C22" i="13"/>
  <c r="B22" i="13"/>
  <c r="J21" i="13"/>
  <c r="I21" i="13"/>
  <c r="F21" i="13"/>
  <c r="E21" i="13"/>
  <c r="D21" i="13"/>
  <c r="C21" i="13"/>
  <c r="B21" i="13"/>
  <c r="J20" i="13"/>
  <c r="I20" i="13"/>
  <c r="D20" i="13"/>
  <c r="C20" i="13"/>
  <c r="B20" i="13"/>
  <c r="E22" i="11"/>
  <c r="B20" i="11"/>
  <c r="G25" i="11"/>
  <c r="F25" i="11"/>
  <c r="E25" i="11"/>
  <c r="D25" i="11"/>
  <c r="C25" i="11"/>
  <c r="B25" i="11"/>
  <c r="J24" i="11"/>
  <c r="I24" i="11"/>
  <c r="G24" i="11"/>
  <c r="F24" i="11"/>
  <c r="E24" i="11"/>
  <c r="D24" i="11"/>
  <c r="C24" i="11"/>
  <c r="B24" i="11"/>
  <c r="J23" i="11"/>
  <c r="I23" i="11"/>
  <c r="G23" i="11"/>
  <c r="F23" i="11"/>
  <c r="E23" i="11"/>
  <c r="D23" i="11"/>
  <c r="C23" i="11"/>
  <c r="B23" i="11"/>
  <c r="J22" i="11"/>
  <c r="I22" i="11"/>
  <c r="G22" i="11"/>
  <c r="F22" i="11"/>
  <c r="D22" i="11"/>
  <c r="C22" i="11"/>
  <c r="B22" i="11"/>
  <c r="J21" i="11"/>
  <c r="I21" i="11"/>
  <c r="G21" i="11"/>
  <c r="F21" i="11"/>
  <c r="E21" i="11"/>
  <c r="D21" i="11"/>
  <c r="C21" i="11"/>
  <c r="B21" i="11"/>
  <c r="J20" i="11"/>
  <c r="I20" i="11"/>
  <c r="G20" i="11"/>
  <c r="F20" i="11"/>
  <c r="E20" i="11"/>
  <c r="D20" i="11"/>
  <c r="C20" i="11"/>
  <c r="I20" i="10"/>
  <c r="J20" i="10"/>
  <c r="C20" i="10"/>
  <c r="G25" i="10"/>
  <c r="F25" i="10"/>
  <c r="E25" i="10"/>
  <c r="D25" i="10"/>
  <c r="C25" i="10"/>
  <c r="B25" i="10"/>
  <c r="J24" i="10"/>
  <c r="I24" i="10"/>
  <c r="G24" i="10"/>
  <c r="F24" i="10"/>
  <c r="E24" i="10"/>
  <c r="D24" i="10"/>
  <c r="C24" i="10"/>
  <c r="B24" i="10"/>
  <c r="J23" i="10"/>
  <c r="I23" i="10"/>
  <c r="G23" i="10"/>
  <c r="F23" i="10"/>
  <c r="E23" i="10"/>
  <c r="D23" i="10"/>
  <c r="C23" i="10"/>
  <c r="B23" i="10"/>
  <c r="J22" i="10"/>
  <c r="I22" i="10"/>
  <c r="G22" i="10"/>
  <c r="F22" i="10"/>
  <c r="E22" i="10"/>
  <c r="D22" i="10"/>
  <c r="C22" i="10"/>
  <c r="B22" i="10"/>
  <c r="J21" i="10"/>
  <c r="I21" i="10"/>
  <c r="G21" i="10"/>
  <c r="F21" i="10"/>
  <c r="E21" i="10"/>
  <c r="D21" i="10"/>
  <c r="C21" i="10"/>
  <c r="B21" i="10"/>
  <c r="G20" i="10"/>
  <c r="F20" i="10"/>
  <c r="E20" i="10"/>
  <c r="D20" i="10"/>
  <c r="B20" i="10"/>
  <c r="J20" i="4"/>
  <c r="G25" i="5"/>
  <c r="F25" i="5"/>
  <c r="E25" i="5"/>
  <c r="D25" i="5"/>
  <c r="C25" i="5"/>
  <c r="B25" i="5"/>
  <c r="J24" i="5"/>
  <c r="I24" i="5"/>
  <c r="G24" i="5"/>
  <c r="F24" i="5"/>
  <c r="E24" i="5"/>
  <c r="D24" i="5"/>
  <c r="C24" i="5"/>
  <c r="B24" i="5"/>
  <c r="J23" i="5"/>
  <c r="I23" i="5"/>
  <c r="G23" i="5"/>
  <c r="F23" i="5"/>
  <c r="E23" i="5"/>
  <c r="D23" i="5"/>
  <c r="C23" i="5"/>
  <c r="B23" i="5"/>
  <c r="J22" i="5"/>
  <c r="I22" i="5"/>
  <c r="G22" i="5"/>
  <c r="F22" i="5"/>
  <c r="E22" i="5"/>
  <c r="D22" i="5"/>
  <c r="C22" i="5"/>
  <c r="B22" i="5"/>
  <c r="J21" i="5"/>
  <c r="I21" i="5"/>
  <c r="G21" i="5"/>
  <c r="F21" i="5"/>
  <c r="E21" i="5"/>
  <c r="D21" i="5"/>
  <c r="C21" i="5"/>
  <c r="B21" i="5"/>
  <c r="J20" i="5"/>
  <c r="I20" i="5"/>
  <c r="G20" i="5"/>
  <c r="F20" i="5"/>
  <c r="E20" i="5"/>
  <c r="D20" i="5"/>
  <c r="C20" i="5"/>
  <c r="B20" i="5"/>
  <c r="C23" i="8"/>
  <c r="F25" i="8"/>
  <c r="E25" i="8"/>
  <c r="D25" i="8"/>
  <c r="C25" i="8"/>
  <c r="B25" i="8"/>
  <c r="F24" i="8"/>
  <c r="E24" i="8"/>
  <c r="D24" i="8"/>
  <c r="C24" i="8"/>
  <c r="B24" i="8"/>
  <c r="F23" i="8"/>
  <c r="E23" i="8"/>
  <c r="D23" i="8"/>
  <c r="B23" i="8"/>
  <c r="F22" i="8"/>
  <c r="E22" i="8"/>
  <c r="D22" i="8"/>
  <c r="C22" i="8"/>
  <c r="B22" i="8"/>
  <c r="F21" i="8"/>
  <c r="E21" i="8"/>
  <c r="D21" i="8"/>
  <c r="C21" i="8"/>
  <c r="B21" i="8"/>
  <c r="F20" i="8"/>
  <c r="E20" i="8"/>
  <c r="D20" i="8"/>
  <c r="C20" i="8"/>
  <c r="B20" i="8"/>
  <c r="F25" i="7"/>
  <c r="E25" i="7"/>
  <c r="D25" i="7"/>
  <c r="C25" i="7"/>
  <c r="B25" i="7"/>
  <c r="F24" i="7"/>
  <c r="E24" i="7"/>
  <c r="D24" i="7"/>
  <c r="C24" i="7"/>
  <c r="B24" i="7"/>
  <c r="F23" i="7"/>
  <c r="E23" i="7"/>
  <c r="D23" i="7"/>
  <c r="C23" i="7"/>
  <c r="B23" i="7"/>
  <c r="F22" i="7"/>
  <c r="E22" i="7"/>
  <c r="D22" i="7"/>
  <c r="C22" i="7"/>
  <c r="B22" i="7"/>
  <c r="F21" i="7"/>
  <c r="E21" i="7"/>
  <c r="D21" i="7"/>
  <c r="C21" i="7"/>
  <c r="B21" i="7"/>
  <c r="F20" i="7"/>
  <c r="E20" i="7"/>
  <c r="D20" i="7"/>
  <c r="C20" i="7"/>
  <c r="B20" i="7"/>
  <c r="B25" i="6"/>
  <c r="F25" i="6"/>
  <c r="E25" i="6"/>
  <c r="D25" i="6"/>
  <c r="C25" i="6"/>
  <c r="F24" i="6"/>
  <c r="E24" i="6"/>
  <c r="D24" i="6"/>
  <c r="C24" i="6"/>
  <c r="B24" i="6"/>
  <c r="F23" i="6"/>
  <c r="E23" i="6"/>
  <c r="D23" i="6"/>
  <c r="C23" i="6"/>
  <c r="B23" i="6"/>
  <c r="F22" i="6"/>
  <c r="E22" i="6"/>
  <c r="D22" i="6"/>
  <c r="C22" i="6"/>
  <c r="B22" i="6"/>
  <c r="F21" i="6"/>
  <c r="E21" i="6"/>
  <c r="D21" i="6"/>
  <c r="C21" i="6"/>
  <c r="B21" i="6"/>
  <c r="F20" i="6"/>
  <c r="E20" i="6"/>
  <c r="D20" i="6"/>
  <c r="C20" i="6"/>
  <c r="B20" i="6"/>
  <c r="B20" i="4"/>
  <c r="B21" i="4"/>
  <c r="F21" i="4"/>
  <c r="I20" i="4"/>
  <c r="I21" i="4"/>
  <c r="G25" i="4"/>
  <c r="F25" i="4"/>
  <c r="E25" i="4"/>
  <c r="D25" i="4"/>
  <c r="C25" i="4"/>
  <c r="B25" i="4"/>
  <c r="J24" i="4"/>
  <c r="I24" i="4"/>
  <c r="G24" i="4"/>
  <c r="F24" i="4"/>
  <c r="E24" i="4"/>
  <c r="D24" i="4"/>
  <c r="C24" i="4"/>
  <c r="B24" i="4"/>
  <c r="J23" i="4"/>
  <c r="I23" i="4"/>
  <c r="G23" i="4"/>
  <c r="F23" i="4"/>
  <c r="E23" i="4"/>
  <c r="D23" i="4"/>
  <c r="C23" i="4"/>
  <c r="B23" i="4"/>
  <c r="J22" i="4"/>
  <c r="I22" i="4"/>
  <c r="G22" i="4"/>
  <c r="F22" i="4"/>
  <c r="E22" i="4"/>
  <c r="D22" i="4"/>
  <c r="C22" i="4"/>
  <c r="B22" i="4"/>
  <c r="J21" i="4"/>
  <c r="G21" i="4"/>
  <c r="E21" i="4"/>
  <c r="D21" i="4"/>
  <c r="C21" i="4"/>
  <c r="G20" i="4"/>
  <c r="F20" i="4"/>
  <c r="E20" i="4"/>
  <c r="D20" i="4"/>
  <c r="C20" i="4"/>
  <c r="B20" i="3"/>
  <c r="F24" i="1"/>
  <c r="F23" i="1"/>
  <c r="F22" i="1"/>
  <c r="F21" i="1"/>
  <c r="F20" i="1"/>
  <c r="C25" i="1"/>
  <c r="C24" i="1"/>
  <c r="C23" i="1"/>
  <c r="C22" i="1"/>
  <c r="C21" i="1"/>
  <c r="C20" i="1"/>
  <c r="G25" i="3"/>
  <c r="F25" i="3"/>
  <c r="E25" i="3"/>
  <c r="D25" i="3"/>
  <c r="C25" i="3"/>
  <c r="B25" i="3"/>
  <c r="J24" i="3"/>
  <c r="I24" i="3"/>
  <c r="G24" i="3"/>
  <c r="F24" i="3"/>
  <c r="E24" i="3"/>
  <c r="D24" i="3"/>
  <c r="C24" i="3"/>
  <c r="B24" i="3"/>
  <c r="J23" i="3"/>
  <c r="I23" i="3"/>
  <c r="G23" i="3"/>
  <c r="F23" i="3"/>
  <c r="E23" i="3"/>
  <c r="D23" i="3"/>
  <c r="C23" i="3"/>
  <c r="B23" i="3"/>
  <c r="J22" i="3"/>
  <c r="I22" i="3"/>
  <c r="G22" i="3"/>
  <c r="F22" i="3"/>
  <c r="E22" i="3"/>
  <c r="D22" i="3"/>
  <c r="C22" i="3"/>
  <c r="B22" i="3"/>
  <c r="J21" i="3"/>
  <c r="I21" i="3"/>
  <c r="G21" i="3"/>
  <c r="F21" i="3"/>
  <c r="E21" i="3"/>
  <c r="D21" i="3"/>
  <c r="C21" i="3"/>
  <c r="B21" i="3"/>
  <c r="J20" i="3"/>
  <c r="I20" i="3"/>
  <c r="G20" i="3"/>
  <c r="F20" i="3"/>
  <c r="E20" i="3"/>
  <c r="D20" i="3"/>
  <c r="C20" i="3"/>
  <c r="F24" i="2"/>
  <c r="F23" i="2"/>
  <c r="F22" i="2"/>
  <c r="F21" i="2"/>
  <c r="F20" i="2"/>
  <c r="C25" i="2"/>
  <c r="C24" i="2"/>
  <c r="C23" i="2"/>
  <c r="C22" i="2"/>
  <c r="C21" i="2"/>
  <c r="C20" i="2"/>
  <c r="G25" i="2"/>
  <c r="F25" i="2"/>
  <c r="E25" i="2"/>
  <c r="D25" i="2"/>
  <c r="B25" i="2"/>
  <c r="J24" i="2"/>
  <c r="I24" i="2"/>
  <c r="G24" i="2"/>
  <c r="E24" i="2"/>
  <c r="D24" i="2"/>
  <c r="B24" i="2"/>
  <c r="J23" i="2"/>
  <c r="I23" i="2"/>
  <c r="G23" i="2"/>
  <c r="E23" i="2"/>
  <c r="D23" i="2"/>
  <c r="B23" i="2"/>
  <c r="J22" i="2"/>
  <c r="I22" i="2"/>
  <c r="G22" i="2"/>
  <c r="E22" i="2"/>
  <c r="D22" i="2"/>
  <c r="B22" i="2"/>
  <c r="J21" i="2"/>
  <c r="I21" i="2"/>
  <c r="G21" i="2"/>
  <c r="E21" i="2"/>
  <c r="D21" i="2"/>
  <c r="B21" i="2"/>
  <c r="J20" i="2"/>
  <c r="I20" i="2"/>
  <c r="G20" i="2"/>
  <c r="E20" i="2"/>
  <c r="D20" i="2"/>
  <c r="B20" i="2"/>
  <c r="F25" i="1"/>
  <c r="D25" i="1"/>
  <c r="B25" i="1"/>
  <c r="B24" i="1"/>
  <c r="B20" i="1"/>
  <c r="E25" i="1"/>
  <c r="G25" i="1"/>
  <c r="B21" i="1"/>
  <c r="G24" i="1"/>
  <c r="J24" i="1"/>
  <c r="J23" i="1"/>
  <c r="J22" i="1"/>
  <c r="J21" i="1"/>
  <c r="J20" i="1"/>
  <c r="I24" i="1"/>
  <c r="I23" i="1"/>
  <c r="I22" i="1"/>
  <c r="I21" i="1"/>
  <c r="I20" i="1"/>
  <c r="E24" i="1"/>
  <c r="D24" i="1"/>
  <c r="G23" i="1"/>
  <c r="E23" i="1"/>
  <c r="D23" i="1"/>
  <c r="B23" i="1"/>
  <c r="G22" i="1"/>
  <c r="E22" i="1"/>
  <c r="D22" i="1"/>
  <c r="B22" i="1"/>
  <c r="G21" i="1"/>
  <c r="E21" i="1"/>
  <c r="D21" i="1"/>
  <c r="G20" i="1"/>
  <c r="E20" i="1"/>
  <c r="D20" i="1"/>
</calcChain>
</file>

<file path=xl/sharedStrings.xml><?xml version="1.0" encoding="utf-8"?>
<sst xmlns="http://schemas.openxmlformats.org/spreadsheetml/2006/main" count="449" uniqueCount="73">
  <si>
    <t>Concentrazione media Metano</t>
  </si>
  <si>
    <t>Concentrazione media Ossigeno</t>
  </si>
  <si>
    <t>%</t>
  </si>
  <si>
    <t>Nm/c</t>
  </si>
  <si>
    <t>kw/h</t>
  </si>
  <si>
    <t>n. controlli</t>
  </si>
  <si>
    <t>media</t>
  </si>
  <si>
    <t>dev. standard</t>
  </si>
  <si>
    <t>minimo</t>
  </si>
  <si>
    <t>massimo</t>
  </si>
  <si>
    <t>BIOGAS SMALTITO - ANNO 2007</t>
  </si>
  <si>
    <t>BIOGAS SMALTITO - ANNO 2008</t>
  </si>
  <si>
    <t>BIOGAS SMALTITO - ANNO 2009</t>
  </si>
  <si>
    <t>MESE</t>
  </si>
  <si>
    <t>MOTORE</t>
  </si>
  <si>
    <t>TORCIA</t>
  </si>
  <si>
    <t>PRODUZIONE</t>
  </si>
  <si>
    <t>Ore funzionamento</t>
  </si>
  <si>
    <t>h</t>
  </si>
  <si>
    <t>Energia prodotta</t>
  </si>
  <si>
    <t>Totale 2007</t>
  </si>
  <si>
    <t>BIOGAS smaltito con motore</t>
  </si>
  <si>
    <t>BIOGAS smaltito in torcia</t>
  </si>
  <si>
    <t>Quantità BIOGAS totale</t>
  </si>
  <si>
    <t>nd</t>
  </si>
  <si>
    <t>BIOGAS SMALTITO - ANNO 2010</t>
  </si>
  <si>
    <t>Totale 2010</t>
  </si>
  <si>
    <t>Totale 2009</t>
  </si>
  <si>
    <t>Totale 2008</t>
  </si>
  <si>
    <t>BIOGAS SMALTITO - ANNO 2005</t>
  </si>
  <si>
    <t>BIOGAS SMALTITO - ANNO 2003</t>
  </si>
  <si>
    <t>BIOGAS SMALTITO - ANNO 2004</t>
  </si>
  <si>
    <t>BIOGAS SMALTITO - ANNO 2006</t>
  </si>
  <si>
    <t>(*)</t>
  </si>
  <si>
    <t>(*) nel mese di Agosto è stato sostituito il motore</t>
  </si>
  <si>
    <t>Totale 2003</t>
  </si>
  <si>
    <t>Totale 2004</t>
  </si>
  <si>
    <t>Totale 2005</t>
  </si>
  <si>
    <t>Totale 2006</t>
  </si>
  <si>
    <t>anno 2003</t>
  </si>
  <si>
    <t>anno 2004</t>
  </si>
  <si>
    <t>anno 2005</t>
  </si>
  <si>
    <t>anno 2006</t>
  </si>
  <si>
    <t>anno 2007</t>
  </si>
  <si>
    <t>anno 2008</t>
  </si>
  <si>
    <t>anno 2009</t>
  </si>
  <si>
    <t>anno 2010</t>
  </si>
  <si>
    <t>BIOGAS SMALTITO - ANNO 2011</t>
  </si>
  <si>
    <t>Totale 2011</t>
  </si>
  <si>
    <t>TOTALE</t>
  </si>
  <si>
    <t>BIOGAS SMALTITO</t>
  </si>
  <si>
    <t>anno 2011</t>
  </si>
  <si>
    <t>BIOGAS SMALTITO - ANNO 2012</t>
  </si>
  <si>
    <t>Totale 2012</t>
  </si>
  <si>
    <t>anno 2012</t>
  </si>
  <si>
    <t>BIOGAS SMALTITO - ANNO 2013</t>
  </si>
  <si>
    <t>Totale 2013</t>
  </si>
  <si>
    <t>anno 2013</t>
  </si>
  <si>
    <t>BIOGAS SMALTITO - ANNO 2014</t>
  </si>
  <si>
    <t>anno 2014</t>
  </si>
  <si>
    <t>BIOGAS SMALTITO - ANNO 2015</t>
  </si>
  <si>
    <t>Totale 2014</t>
  </si>
  <si>
    <t>Totale 2015</t>
  </si>
  <si>
    <t>anno 2015</t>
  </si>
  <si>
    <t>BIOGAS SMALTITO - ANNO 2016</t>
  </si>
  <si>
    <t>Totale 2016</t>
  </si>
  <si>
    <t>anno 2016</t>
  </si>
  <si>
    <t>BIOGAS SMALTITO - ANNO 2017</t>
  </si>
  <si>
    <t>Totale 2017</t>
  </si>
  <si>
    <t>BIOGAS SMALTITO - ANNO 2018</t>
  </si>
  <si>
    <t>anno 2017</t>
  </si>
  <si>
    <t>anno 2018</t>
  </si>
  <si>
    <t>Totale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</si>
</sst>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mmmm\-yy"/>
    <numFmt numFmtId="166" formatCode="_-[$€-2]\ * #,##0.00_-;\-[$€-2]\ * #,##0.00_-;_-[$€-2]\ * &quot;-&quot;??_-"/>
    <numFmt numFmtId="167" formatCode="#,##0.0"/>
  </numFmts>
  <fonts count="10" x14ac:knownFonts="1">
    <font>
      <sz val="11"/>
      <color theme="1"/>
      <name val="Calibri"/>
      <family val="2"/>
      <scheme val="minor"/>
    </font>
    <font>
      <sz val="10"/>
      <name val="Arial"/>
    </font>
    <font>
      <sz val="12"/>
      <name val="Arial"/>
      <family val="2"/>
    </font>
    <font>
      <b/>
      <sz val="12"/>
      <name val="Arial"/>
      <family val="2"/>
    </font>
    <font>
      <b/>
      <sz val="12"/>
      <color indexed="8"/>
      <name val="Calibri"/>
      <family val="2"/>
    </font>
    <font>
      <sz val="12"/>
      <color indexed="8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22"/>
      </patternFill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</cellStyleXfs>
  <cellXfs count="83">
    <xf numFmtId="0" fontId="0" fillId="0" borderId="0" xfId="0"/>
    <xf numFmtId="0" fontId="1" fillId="0" borderId="0" xfId="1"/>
    <xf numFmtId="2" fontId="2" fillId="0" borderId="0" xfId="1" applyNumberFormat="1" applyFont="1" applyFill="1"/>
    <xf numFmtId="1" fontId="2" fillId="0" borderId="0" xfId="1" applyNumberFormat="1" applyFont="1" applyFill="1"/>
    <xf numFmtId="0" fontId="2" fillId="0" borderId="0" xfId="1" applyFont="1" applyFill="1" applyAlignment="1">
      <alignment horizontal="center"/>
    </xf>
    <xf numFmtId="164" fontId="2" fillId="0" borderId="0" xfId="1" applyNumberFormat="1" applyFont="1" applyFill="1"/>
    <xf numFmtId="1" fontId="2" fillId="2" borderId="1" xfId="1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2" fillId="0" borderId="9" xfId="1" applyFont="1" applyFill="1" applyBorder="1" applyAlignment="1">
      <alignment horizontal="center" vertical="center" wrapText="1"/>
    </xf>
    <xf numFmtId="2" fontId="2" fillId="0" borderId="9" xfId="1" applyNumberFormat="1" applyFont="1" applyFill="1" applyBorder="1" applyAlignment="1">
      <alignment horizontal="center" vertical="center" wrapText="1"/>
    </xf>
    <xf numFmtId="0" fontId="2" fillId="0" borderId="9" xfId="3" applyFont="1" applyFill="1" applyBorder="1" applyAlignment="1">
      <alignment horizontal="center" vertical="center" wrapText="1"/>
    </xf>
    <xf numFmtId="2" fontId="2" fillId="0" borderId="9" xfId="3" applyNumberFormat="1" applyFont="1" applyFill="1" applyBorder="1" applyAlignment="1">
      <alignment horizontal="center" vertical="center" wrapText="1"/>
    </xf>
    <xf numFmtId="165" fontId="3" fillId="0" borderId="1" xfId="3" applyNumberFormat="1" applyFont="1" applyBorder="1" applyAlignment="1">
      <alignment horizontal="left"/>
    </xf>
    <xf numFmtId="1" fontId="5" fillId="0" borderId="1" xfId="0" applyNumberFormat="1" applyFont="1" applyBorder="1" applyAlignment="1">
      <alignment horizontal="center"/>
    </xf>
    <xf numFmtId="3" fontId="2" fillId="0" borderId="1" xfId="3" applyNumberFormat="1" applyFont="1" applyFill="1" applyBorder="1" applyAlignment="1" applyProtection="1">
      <alignment horizontal="center"/>
    </xf>
    <xf numFmtId="0" fontId="2" fillId="0" borderId="0" xfId="1" applyFont="1"/>
    <xf numFmtId="0" fontId="2" fillId="0" borderId="1" xfId="1" applyFont="1" applyBorder="1" applyAlignment="1">
      <alignment vertical="center"/>
    </xf>
    <xf numFmtId="0" fontId="7" fillId="0" borderId="1" xfId="0" applyFont="1" applyBorder="1" applyAlignment="1">
      <alignment vertical="center"/>
    </xf>
    <xf numFmtId="165" fontId="3" fillId="0" borderId="1" xfId="1" applyNumberFormat="1" applyFont="1" applyBorder="1" applyAlignment="1">
      <alignment horizontal="left"/>
    </xf>
    <xf numFmtId="4" fontId="2" fillId="0" borderId="1" xfId="1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8" fillId="0" borderId="0" xfId="0" applyNumberFormat="1" applyFont="1" applyAlignment="1">
      <alignment horizontal="center"/>
    </xf>
    <xf numFmtId="4" fontId="2" fillId="0" borderId="1" xfId="1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3" fontId="2" fillId="0" borderId="1" xfId="1" applyNumberFormat="1" applyFont="1" applyFill="1" applyBorder="1" applyAlignment="1">
      <alignment horizontal="center"/>
    </xf>
    <xf numFmtId="4" fontId="2" fillId="0" borderId="2" xfId="1" applyNumberFormat="1" applyFont="1" applyFill="1" applyBorder="1" applyAlignment="1">
      <alignment horizontal="center"/>
    </xf>
    <xf numFmtId="1" fontId="2" fillId="0" borderId="1" xfId="1" applyNumberFormat="1" applyFont="1" applyBorder="1" applyAlignment="1">
      <alignment horizontal="center"/>
    </xf>
    <xf numFmtId="1" fontId="2" fillId="0" borderId="1" xfId="1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horizontal="left"/>
    </xf>
    <xf numFmtId="0" fontId="7" fillId="0" borderId="0" xfId="0" applyFont="1"/>
    <xf numFmtId="4" fontId="2" fillId="0" borderId="1" xfId="1" applyNumberFormat="1" applyFont="1" applyBorder="1" applyAlignment="1" applyProtection="1">
      <alignment horizontal="center"/>
    </xf>
    <xf numFmtId="4" fontId="3" fillId="0" borderId="1" xfId="1" applyNumberFormat="1" applyFont="1" applyBorder="1" applyAlignment="1" applyProtection="1">
      <alignment horizontal="center"/>
    </xf>
    <xf numFmtId="4" fontId="3" fillId="3" borderId="1" xfId="1" applyNumberFormat="1" applyFont="1" applyFill="1" applyBorder="1" applyAlignment="1" applyProtection="1">
      <alignment horizontal="center"/>
    </xf>
    <xf numFmtId="3" fontId="3" fillId="3" borderId="1" xfId="1" applyNumberFormat="1" applyFont="1" applyFill="1" applyBorder="1" applyAlignment="1" applyProtection="1">
      <alignment horizontal="center"/>
    </xf>
    <xf numFmtId="4" fontId="2" fillId="0" borderId="8" xfId="1" applyNumberFormat="1" applyFont="1" applyFill="1" applyBorder="1" applyAlignment="1">
      <alignment horizontal="center"/>
    </xf>
    <xf numFmtId="4" fontId="2" fillId="0" borderId="8" xfId="1" applyNumberFormat="1" applyFont="1" applyBorder="1" applyAlignment="1">
      <alignment horizontal="center"/>
    </xf>
    <xf numFmtId="0" fontId="2" fillId="0" borderId="0" xfId="1" applyFont="1" applyBorder="1"/>
    <xf numFmtId="1" fontId="8" fillId="0" borderId="0" xfId="0" applyNumberFormat="1" applyFont="1" applyBorder="1" applyAlignment="1">
      <alignment horizontal="center"/>
    </xf>
    <xf numFmtId="1" fontId="2" fillId="0" borderId="0" xfId="1" applyNumberFormat="1" applyFont="1" applyFill="1" applyBorder="1"/>
    <xf numFmtId="0" fontId="7" fillId="0" borderId="0" xfId="0" applyFont="1" applyBorder="1"/>
    <xf numFmtId="0" fontId="7" fillId="0" borderId="4" xfId="0" applyFont="1" applyBorder="1"/>
    <xf numFmtId="0" fontId="2" fillId="0" borderId="0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/>
    </xf>
    <xf numFmtId="165" fontId="3" fillId="0" borderId="1" xfId="3" applyNumberFormat="1" applyFont="1" applyFill="1" applyBorder="1" applyAlignment="1">
      <alignment horizontal="left"/>
    </xf>
    <xf numFmtId="3" fontId="2" fillId="0" borderId="1" xfId="3" applyNumberFormat="1" applyFont="1" applyFill="1" applyBorder="1" applyAlignment="1">
      <alignment horizontal="center"/>
    </xf>
    <xf numFmtId="3" fontId="9" fillId="0" borderId="1" xfId="0" applyNumberFormat="1" applyFont="1" applyBorder="1" applyAlignment="1">
      <alignment horizontal="center"/>
    </xf>
    <xf numFmtId="167" fontId="2" fillId="0" borderId="1" xfId="1" applyNumberFormat="1" applyFont="1" applyFill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0" fontId="3" fillId="2" borderId="6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2" fontId="2" fillId="0" borderId="1" xfId="1" applyNumberFormat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0" fontId="3" fillId="2" borderId="1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/>
    </xf>
    <xf numFmtId="0" fontId="3" fillId="2" borderId="10" xfId="3" applyFont="1" applyFill="1" applyBorder="1" applyAlignment="1">
      <alignment horizontal="center" vertical="center" wrapText="1"/>
    </xf>
    <xf numFmtId="0" fontId="3" fillId="2" borderId="11" xfId="3" applyFont="1" applyFill="1" applyBorder="1" applyAlignment="1">
      <alignment horizontal="center" vertical="center" wrapText="1"/>
    </xf>
    <xf numFmtId="0" fontId="3" fillId="2" borderId="12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8" xfId="3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2" fontId="2" fillId="0" borderId="1" xfId="3" applyNumberFormat="1" applyFont="1" applyFill="1" applyBorder="1" applyAlignment="1">
      <alignment horizontal="center" vertical="center"/>
    </xf>
  </cellXfs>
  <cellStyles count="4">
    <cellStyle name="Euro" xfId="2"/>
    <cellStyle name="Normale" xfId="0" builtinId="0"/>
    <cellStyle name="Normale 2" xfId="1"/>
    <cellStyle name="Normale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Normal="100" workbookViewId="0">
      <selection activeCell="A9" sqref="A9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</cols>
  <sheetData>
    <row r="1" spans="1:6" s="30" customFormat="1" ht="26.25" customHeight="1" x14ac:dyDescent="0.25">
      <c r="A1" s="50" t="s">
        <v>30</v>
      </c>
      <c r="B1" s="51"/>
      <c r="C1" s="51"/>
      <c r="D1" s="51"/>
      <c r="E1" s="51"/>
      <c r="F1" s="51"/>
    </row>
    <row r="2" spans="1:6" s="30" customFormat="1" ht="15" customHeight="1" x14ac:dyDescent="0.25">
      <c r="A2" s="52" t="s">
        <v>13</v>
      </c>
      <c r="B2" s="54" t="s">
        <v>14</v>
      </c>
      <c r="C2" s="55"/>
      <c r="D2" s="56"/>
      <c r="E2" s="54" t="s">
        <v>15</v>
      </c>
      <c r="F2" s="56"/>
    </row>
    <row r="3" spans="1:6" s="30" customFormat="1" ht="15" customHeight="1" x14ac:dyDescent="0.25">
      <c r="A3" s="52"/>
      <c r="B3" s="57"/>
      <c r="C3" s="58"/>
      <c r="D3" s="59"/>
      <c r="E3" s="57"/>
      <c r="F3" s="59"/>
    </row>
    <row r="4" spans="1:6" s="30" customFormat="1" ht="30" x14ac:dyDescent="0.25">
      <c r="A4" s="52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</row>
    <row r="5" spans="1:6" s="30" customFormat="1" ht="18" customHeight="1" x14ac:dyDescent="0.25">
      <c r="A5" s="52"/>
      <c r="B5" s="60" t="s">
        <v>3</v>
      </c>
      <c r="C5" s="61" t="s">
        <v>18</v>
      </c>
      <c r="D5" s="60" t="s">
        <v>4</v>
      </c>
      <c r="E5" s="60" t="s">
        <v>3</v>
      </c>
      <c r="F5" s="60" t="s">
        <v>18</v>
      </c>
    </row>
    <row r="6" spans="1:6" s="30" customFormat="1" ht="15" customHeight="1" x14ac:dyDescent="0.25">
      <c r="A6" s="53"/>
      <c r="B6" s="60"/>
      <c r="C6" s="61"/>
      <c r="D6" s="60"/>
      <c r="E6" s="60"/>
      <c r="F6" s="60"/>
    </row>
    <row r="7" spans="1:6" s="30" customFormat="1" ht="15.75" x14ac:dyDescent="0.25">
      <c r="A7" s="19">
        <v>37622</v>
      </c>
      <c r="B7" s="35">
        <v>5558</v>
      </c>
      <c r="C7" s="21">
        <v>51</v>
      </c>
      <c r="D7" s="35">
        <v>10005</v>
      </c>
      <c r="E7" s="35">
        <v>60033</v>
      </c>
      <c r="F7" s="21">
        <v>693</v>
      </c>
    </row>
    <row r="8" spans="1:6" s="30" customFormat="1" ht="15.75" x14ac:dyDescent="0.25">
      <c r="A8" s="19">
        <v>37653</v>
      </c>
      <c r="B8" s="20">
        <v>6792</v>
      </c>
      <c r="C8" s="21">
        <v>63</v>
      </c>
      <c r="D8" s="20">
        <v>12226</v>
      </c>
      <c r="E8" s="20">
        <v>56966</v>
      </c>
      <c r="F8" s="21">
        <v>657</v>
      </c>
    </row>
    <row r="9" spans="1:6" s="30" customFormat="1" ht="15.75" x14ac:dyDescent="0.25">
      <c r="A9" s="19">
        <v>37681</v>
      </c>
      <c r="B9" s="20">
        <v>35552</v>
      </c>
      <c r="C9" s="21">
        <v>331</v>
      </c>
      <c r="D9" s="20">
        <v>64816</v>
      </c>
      <c r="E9" s="20">
        <v>35488</v>
      </c>
      <c r="F9" s="28">
        <v>413</v>
      </c>
    </row>
    <row r="10" spans="1:6" s="30" customFormat="1" ht="15.75" x14ac:dyDescent="0.25">
      <c r="A10" s="19">
        <v>37712</v>
      </c>
      <c r="B10" s="20">
        <v>33581</v>
      </c>
      <c r="C10" s="21">
        <v>448</v>
      </c>
      <c r="D10" s="20">
        <v>71578</v>
      </c>
      <c r="E10" s="20">
        <v>16311</v>
      </c>
      <c r="F10" s="28">
        <v>272</v>
      </c>
    </row>
    <row r="11" spans="1:6" s="30" customFormat="1" ht="15.75" x14ac:dyDescent="0.25">
      <c r="A11" s="19">
        <v>37742</v>
      </c>
      <c r="B11" s="20">
        <v>30018</v>
      </c>
      <c r="C11" s="21">
        <v>471</v>
      </c>
      <c r="D11" s="20">
        <v>60329</v>
      </c>
      <c r="E11" s="20">
        <v>13919</v>
      </c>
      <c r="F11" s="28">
        <v>273</v>
      </c>
    </row>
    <row r="12" spans="1:6" s="30" customFormat="1" ht="15.75" x14ac:dyDescent="0.25">
      <c r="A12" s="19">
        <v>37773</v>
      </c>
      <c r="B12" s="26">
        <v>32439</v>
      </c>
      <c r="C12" s="21">
        <v>519</v>
      </c>
      <c r="D12" s="20">
        <v>69264</v>
      </c>
      <c r="E12" s="26">
        <v>10051</v>
      </c>
      <c r="F12" s="28">
        <v>201</v>
      </c>
    </row>
    <row r="13" spans="1:6" s="30" customFormat="1" ht="15.75" x14ac:dyDescent="0.25">
      <c r="A13" s="19">
        <v>37803</v>
      </c>
      <c r="B13" s="20">
        <v>54726</v>
      </c>
      <c r="C13" s="27">
        <v>549</v>
      </c>
      <c r="D13" s="20">
        <v>106846</v>
      </c>
      <c r="E13" s="20">
        <v>15551</v>
      </c>
      <c r="F13" s="28">
        <v>195</v>
      </c>
    </row>
    <row r="14" spans="1:6" s="30" customFormat="1" ht="15.75" x14ac:dyDescent="0.25">
      <c r="A14" s="19">
        <v>37834</v>
      </c>
      <c r="B14" s="20">
        <v>59343</v>
      </c>
      <c r="C14" s="28">
        <v>603</v>
      </c>
      <c r="D14" s="20">
        <v>115145</v>
      </c>
      <c r="E14" s="20">
        <v>11101</v>
      </c>
      <c r="F14" s="28">
        <v>141</v>
      </c>
    </row>
    <row r="15" spans="1:6" s="30" customFormat="1" ht="15.75" x14ac:dyDescent="0.25">
      <c r="A15" s="19">
        <v>37865</v>
      </c>
      <c r="B15" s="20">
        <v>60343</v>
      </c>
      <c r="C15" s="28">
        <v>638</v>
      </c>
      <c r="D15" s="20">
        <v>117659</v>
      </c>
      <c r="E15" s="20">
        <v>6205</v>
      </c>
      <c r="F15" s="28">
        <v>82</v>
      </c>
    </row>
    <row r="16" spans="1:6" s="30" customFormat="1" ht="15.75" x14ac:dyDescent="0.25">
      <c r="A16" s="19">
        <v>37895</v>
      </c>
      <c r="B16" s="20">
        <v>58338</v>
      </c>
      <c r="C16" s="27">
        <v>633</v>
      </c>
      <c r="D16" s="20">
        <v>111560</v>
      </c>
      <c r="E16" s="20">
        <v>8184</v>
      </c>
      <c r="F16" s="28">
        <v>111</v>
      </c>
    </row>
    <row r="17" spans="1:6" s="30" customFormat="1" ht="15.75" x14ac:dyDescent="0.25">
      <c r="A17" s="19">
        <v>37926</v>
      </c>
      <c r="B17" s="20">
        <v>55985</v>
      </c>
      <c r="C17" s="27">
        <v>571</v>
      </c>
      <c r="D17" s="20">
        <v>96671</v>
      </c>
      <c r="E17" s="20">
        <v>11687</v>
      </c>
      <c r="F17" s="28">
        <v>149</v>
      </c>
    </row>
    <row r="18" spans="1:6" s="30" customFormat="1" ht="15.75" x14ac:dyDescent="0.25">
      <c r="A18" s="19">
        <v>37956</v>
      </c>
      <c r="B18" s="20">
        <v>23297</v>
      </c>
      <c r="C18" s="27">
        <v>293</v>
      </c>
      <c r="D18" s="20">
        <v>46345</v>
      </c>
      <c r="E18" s="20">
        <v>28687</v>
      </c>
      <c r="F18" s="28">
        <v>451</v>
      </c>
    </row>
    <row r="19" spans="1:6" s="30" customFormat="1" ht="15.75" x14ac:dyDescent="0.25">
      <c r="A19" s="29"/>
    </row>
    <row r="20" spans="1:6" s="30" customFormat="1" ht="15.75" x14ac:dyDescent="0.25">
      <c r="A20" s="6" t="s">
        <v>5</v>
      </c>
      <c r="B20" s="31">
        <f t="shared" ref="B20:F20" si="0">COUNT(B7:B18)</f>
        <v>12</v>
      </c>
      <c r="C20" s="31">
        <f t="shared" si="0"/>
        <v>12</v>
      </c>
      <c r="D20" s="31">
        <f t="shared" si="0"/>
        <v>12</v>
      </c>
      <c r="E20" s="31">
        <f t="shared" si="0"/>
        <v>12</v>
      </c>
      <c r="F20" s="31">
        <f t="shared" si="0"/>
        <v>12</v>
      </c>
    </row>
    <row r="21" spans="1:6" s="30" customFormat="1" ht="15.75" x14ac:dyDescent="0.25">
      <c r="A21" s="8" t="s">
        <v>6</v>
      </c>
      <c r="B21" s="32">
        <f t="shared" ref="B21:F21" si="1">AVERAGE(B7:B18)</f>
        <v>37997.666666666664</v>
      </c>
      <c r="C21" s="32">
        <f t="shared" si="1"/>
        <v>430.83333333333331</v>
      </c>
      <c r="D21" s="32">
        <f t="shared" si="1"/>
        <v>73537</v>
      </c>
      <c r="E21" s="32">
        <f t="shared" si="1"/>
        <v>22848.583333333332</v>
      </c>
      <c r="F21" s="32">
        <f t="shared" si="1"/>
        <v>303.16666666666669</v>
      </c>
    </row>
    <row r="22" spans="1:6" s="30" customFormat="1" ht="15.75" x14ac:dyDescent="0.25">
      <c r="A22" s="7" t="s">
        <v>7</v>
      </c>
      <c r="B22" s="31">
        <f t="shared" ref="B22:F22" si="2">STDEV(B7:B18)</f>
        <v>19850.223091640026</v>
      </c>
      <c r="C22" s="31">
        <f t="shared" si="2"/>
        <v>205.66116588095852</v>
      </c>
      <c r="D22" s="31">
        <f t="shared" si="2"/>
        <v>37629.48365069845</v>
      </c>
      <c r="E22" s="31">
        <f t="shared" si="2"/>
        <v>18671.019763055905</v>
      </c>
      <c r="F22" s="31">
        <f t="shared" si="2"/>
        <v>206.9285486404045</v>
      </c>
    </row>
    <row r="23" spans="1:6" s="30" customFormat="1" ht="15.75" x14ac:dyDescent="0.25">
      <c r="A23" s="7" t="s">
        <v>8</v>
      </c>
      <c r="B23" s="31">
        <f t="shared" ref="B23:F23" si="3">MIN(B7:B18)</f>
        <v>5558</v>
      </c>
      <c r="C23" s="31">
        <f t="shared" si="3"/>
        <v>51</v>
      </c>
      <c r="D23" s="31">
        <f t="shared" si="3"/>
        <v>10005</v>
      </c>
      <c r="E23" s="31">
        <f t="shared" si="3"/>
        <v>6205</v>
      </c>
      <c r="F23" s="31">
        <f t="shared" si="3"/>
        <v>82</v>
      </c>
    </row>
    <row r="24" spans="1:6" s="30" customFormat="1" ht="15.75" x14ac:dyDescent="0.25">
      <c r="A24" s="7" t="s">
        <v>9</v>
      </c>
      <c r="B24" s="31">
        <f t="shared" ref="B24:F24" si="4">MAX(B7:B18)</f>
        <v>60343</v>
      </c>
      <c r="C24" s="31">
        <f t="shared" si="4"/>
        <v>638</v>
      </c>
      <c r="D24" s="31">
        <f t="shared" si="4"/>
        <v>117659</v>
      </c>
      <c r="E24" s="31">
        <f t="shared" si="4"/>
        <v>60033</v>
      </c>
      <c r="F24" s="31">
        <f t="shared" si="4"/>
        <v>693</v>
      </c>
    </row>
    <row r="25" spans="1:6" s="30" customFormat="1" ht="15.75" x14ac:dyDescent="0.25">
      <c r="A25" s="8" t="s">
        <v>35</v>
      </c>
      <c r="B25" s="33">
        <f>SUM(B7:B18)</f>
        <v>455972</v>
      </c>
      <c r="C25" s="34">
        <f t="shared" ref="C25:F25" si="5">SUM(C7:C18)</f>
        <v>5170</v>
      </c>
      <c r="D25" s="33">
        <f t="shared" si="5"/>
        <v>882444</v>
      </c>
      <c r="E25" s="33">
        <f t="shared" si="5"/>
        <v>274183</v>
      </c>
      <c r="F25" s="34">
        <f t="shared" si="5"/>
        <v>3638</v>
      </c>
    </row>
    <row r="32" spans="1:6" ht="26.25" customHeight="1" x14ac:dyDescent="0.25"/>
  </sheetData>
  <mergeCells count="9">
    <mergeCell ref="A1:F1"/>
    <mergeCell ref="A2:A6"/>
    <mergeCell ref="B2:D3"/>
    <mergeCell ref="E2:F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="75" zoomScaleNormal="75" workbookViewId="0">
      <selection activeCell="J32" sqref="J32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0" ht="26.25" customHeight="1" x14ac:dyDescent="0.25">
      <c r="A1" s="63" t="s">
        <v>52</v>
      </c>
      <c r="B1" s="64"/>
      <c r="C1" s="64"/>
      <c r="D1" s="64"/>
      <c r="E1" s="64"/>
      <c r="F1" s="64"/>
      <c r="G1" s="64"/>
      <c r="H1" s="64"/>
      <c r="I1" s="64"/>
      <c r="J1" s="65"/>
    </row>
    <row r="2" spans="1:10" x14ac:dyDescent="0.25">
      <c r="A2" s="66" t="s">
        <v>13</v>
      </c>
      <c r="B2" s="54" t="s">
        <v>14</v>
      </c>
      <c r="C2" s="55"/>
      <c r="D2" s="56"/>
      <c r="E2" s="54" t="s">
        <v>15</v>
      </c>
      <c r="F2" s="56"/>
      <c r="G2" s="54" t="s">
        <v>16</v>
      </c>
      <c r="H2" s="55"/>
      <c r="I2" s="55"/>
      <c r="J2" s="56"/>
    </row>
    <row r="3" spans="1:10" x14ac:dyDescent="0.25">
      <c r="A3" s="66"/>
      <c r="B3" s="57"/>
      <c r="C3" s="58"/>
      <c r="D3" s="59"/>
      <c r="E3" s="57"/>
      <c r="F3" s="59"/>
      <c r="G3" s="54"/>
      <c r="H3" s="55"/>
      <c r="I3" s="55"/>
      <c r="J3" s="56"/>
    </row>
    <row r="4" spans="1:10" ht="45" x14ac:dyDescent="0.25">
      <c r="A4" s="66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37"/>
      <c r="I4" s="10" t="s">
        <v>0</v>
      </c>
      <c r="J4" s="10" t="s">
        <v>1</v>
      </c>
    </row>
    <row r="5" spans="1:10" ht="18" customHeight="1" x14ac:dyDescent="0.25">
      <c r="A5" s="66"/>
      <c r="B5" s="60" t="s">
        <v>3</v>
      </c>
      <c r="C5" s="61" t="s">
        <v>18</v>
      </c>
      <c r="D5" s="60" t="s">
        <v>4</v>
      </c>
      <c r="E5" s="60" t="s">
        <v>3</v>
      </c>
      <c r="F5" s="60" t="s">
        <v>18</v>
      </c>
      <c r="G5" s="60" t="s">
        <v>3</v>
      </c>
      <c r="H5" s="17"/>
      <c r="I5" s="61" t="s">
        <v>2</v>
      </c>
      <c r="J5" s="61" t="s">
        <v>2</v>
      </c>
    </row>
    <row r="6" spans="1:10" ht="15" customHeight="1" x14ac:dyDescent="0.25">
      <c r="A6" s="67"/>
      <c r="B6" s="60"/>
      <c r="C6" s="61"/>
      <c r="D6" s="60"/>
      <c r="E6" s="60"/>
      <c r="F6" s="60"/>
      <c r="G6" s="60"/>
      <c r="H6" s="18"/>
      <c r="I6" s="61"/>
      <c r="J6" s="61"/>
    </row>
    <row r="7" spans="1:10" ht="15.75" x14ac:dyDescent="0.25">
      <c r="A7" s="19">
        <v>40909</v>
      </c>
      <c r="B7" s="20">
        <v>238790</v>
      </c>
      <c r="C7" s="21">
        <v>710</v>
      </c>
      <c r="D7" s="20">
        <v>394132</v>
      </c>
      <c r="E7" s="20">
        <v>3229</v>
      </c>
      <c r="F7" s="38">
        <v>12</v>
      </c>
      <c r="G7" s="20">
        <v>242019</v>
      </c>
      <c r="H7" s="37"/>
      <c r="I7" s="23">
        <v>45.35</v>
      </c>
      <c r="J7" s="23">
        <v>2.6</v>
      </c>
    </row>
    <row r="8" spans="1:10" ht="15.75" x14ac:dyDescent="0.25">
      <c r="A8" s="19">
        <v>40940</v>
      </c>
      <c r="B8" s="20">
        <v>212969</v>
      </c>
      <c r="C8" s="24">
        <v>680</v>
      </c>
      <c r="D8" s="20">
        <v>383464</v>
      </c>
      <c r="E8" s="20">
        <v>3007</v>
      </c>
      <c r="F8" s="24">
        <v>12</v>
      </c>
      <c r="G8" s="20">
        <v>215976</v>
      </c>
      <c r="H8" s="37"/>
      <c r="I8" s="20">
        <v>48.43</v>
      </c>
      <c r="J8" s="20">
        <v>2.2799999999999998</v>
      </c>
    </row>
    <row r="9" spans="1:10" ht="15.75" x14ac:dyDescent="0.25">
      <c r="A9" s="19">
        <v>40969</v>
      </c>
      <c r="B9" s="20">
        <v>219603</v>
      </c>
      <c r="C9" s="21">
        <v>731</v>
      </c>
      <c r="D9" s="20">
        <v>406813</v>
      </c>
      <c r="E9" s="20">
        <v>781</v>
      </c>
      <c r="F9" s="25">
        <v>3.25</v>
      </c>
      <c r="G9" s="20">
        <v>220384</v>
      </c>
      <c r="H9" s="37"/>
      <c r="I9" s="23">
        <v>46.8</v>
      </c>
      <c r="J9" s="23">
        <v>2.57</v>
      </c>
    </row>
    <row r="10" spans="1:10" ht="15.75" x14ac:dyDescent="0.25">
      <c r="A10" s="19">
        <v>41000</v>
      </c>
      <c r="B10" s="20">
        <v>231436</v>
      </c>
      <c r="C10" s="21">
        <v>704</v>
      </c>
      <c r="D10" s="20">
        <v>395784</v>
      </c>
      <c r="E10" s="20">
        <v>3156</v>
      </c>
      <c r="F10" s="25">
        <v>12</v>
      </c>
      <c r="G10" s="20">
        <v>234592</v>
      </c>
      <c r="H10" s="37"/>
      <c r="I10" s="23">
        <v>49.29</v>
      </c>
      <c r="J10" s="23">
        <v>1.32</v>
      </c>
    </row>
    <row r="11" spans="1:10" ht="15.75" x14ac:dyDescent="0.25">
      <c r="A11" s="19">
        <v>41030</v>
      </c>
      <c r="B11" s="20">
        <v>269617</v>
      </c>
      <c r="C11" s="21">
        <v>734</v>
      </c>
      <c r="D11" s="20">
        <v>418721</v>
      </c>
      <c r="E11" s="20">
        <v>1029</v>
      </c>
      <c r="F11" s="25">
        <v>3.5</v>
      </c>
      <c r="G11" s="20">
        <v>270646</v>
      </c>
      <c r="H11" s="37"/>
      <c r="I11" s="23">
        <v>47.42</v>
      </c>
      <c r="J11" s="23">
        <v>1.75</v>
      </c>
    </row>
    <row r="12" spans="1:10" ht="15.75" x14ac:dyDescent="0.25">
      <c r="A12" s="19">
        <v>41061</v>
      </c>
      <c r="B12" s="26">
        <v>252938</v>
      </c>
      <c r="C12" s="21">
        <v>715</v>
      </c>
      <c r="D12" s="20">
        <v>387555</v>
      </c>
      <c r="E12" s="26">
        <v>1415</v>
      </c>
      <c r="F12" s="25">
        <v>5</v>
      </c>
      <c r="G12" s="20">
        <v>254353</v>
      </c>
      <c r="H12" s="37"/>
      <c r="I12" s="23">
        <v>46.19</v>
      </c>
      <c r="J12" s="23">
        <v>2.12</v>
      </c>
    </row>
    <row r="13" spans="1:10" ht="15.75" x14ac:dyDescent="0.25">
      <c r="A13" s="19">
        <v>41091</v>
      </c>
      <c r="B13" s="20">
        <v>274548</v>
      </c>
      <c r="C13" s="27">
        <v>729</v>
      </c>
      <c r="D13" s="20">
        <v>404545</v>
      </c>
      <c r="E13" s="20">
        <v>2410</v>
      </c>
      <c r="F13" s="25">
        <v>8</v>
      </c>
      <c r="G13" s="20">
        <v>276958</v>
      </c>
      <c r="H13" s="37"/>
      <c r="I13" s="23">
        <v>48.61</v>
      </c>
      <c r="J13" s="23">
        <v>1.87</v>
      </c>
    </row>
    <row r="14" spans="1:10" ht="15.75" x14ac:dyDescent="0.25">
      <c r="A14" s="19">
        <v>41122</v>
      </c>
      <c r="B14" s="20">
        <v>270714</v>
      </c>
      <c r="C14" s="28">
        <v>737</v>
      </c>
      <c r="D14" s="20">
        <v>405277</v>
      </c>
      <c r="E14" s="20">
        <v>1910</v>
      </c>
      <c r="F14" s="47">
        <v>6.5</v>
      </c>
      <c r="G14" s="20">
        <v>272624</v>
      </c>
      <c r="H14" s="37"/>
      <c r="I14" s="23">
        <v>46.55</v>
      </c>
      <c r="J14" s="23">
        <v>2.4500000000000002</v>
      </c>
    </row>
    <row r="15" spans="1:10" ht="15.75" x14ac:dyDescent="0.25">
      <c r="A15" s="19">
        <v>41153</v>
      </c>
      <c r="B15" s="20">
        <v>255334</v>
      </c>
      <c r="C15" s="28">
        <v>713</v>
      </c>
      <c r="D15" s="20">
        <v>413876</v>
      </c>
      <c r="E15" s="20">
        <v>1719</v>
      </c>
      <c r="F15" s="25">
        <v>6</v>
      </c>
      <c r="G15" s="20">
        <v>257053</v>
      </c>
      <c r="H15" s="37"/>
      <c r="I15" s="23">
        <v>49</v>
      </c>
      <c r="J15" s="23">
        <v>2.04</v>
      </c>
    </row>
    <row r="16" spans="1:10" ht="15.75" x14ac:dyDescent="0.25">
      <c r="A16" s="19">
        <v>41183</v>
      </c>
      <c r="B16" s="20">
        <v>305425</v>
      </c>
      <c r="C16" s="27">
        <v>739</v>
      </c>
      <c r="D16" s="20">
        <v>455540</v>
      </c>
      <c r="E16" s="20">
        <v>1653</v>
      </c>
      <c r="F16" s="25">
        <v>5</v>
      </c>
      <c r="G16" s="20">
        <v>307078</v>
      </c>
      <c r="H16" s="37"/>
      <c r="I16" s="23">
        <v>46.2</v>
      </c>
      <c r="J16" s="23">
        <v>2.2999999999999998</v>
      </c>
    </row>
    <row r="17" spans="1:10" ht="15.75" x14ac:dyDescent="0.25">
      <c r="A17" s="19">
        <v>41214</v>
      </c>
      <c r="B17" s="20">
        <v>281710</v>
      </c>
      <c r="C17" s="27">
        <v>716</v>
      </c>
      <c r="D17" s="20">
        <v>438712</v>
      </c>
      <c r="E17" s="20">
        <v>157</v>
      </c>
      <c r="F17" s="47">
        <v>0.5</v>
      </c>
      <c r="G17" s="20">
        <v>281867</v>
      </c>
      <c r="H17" s="37"/>
      <c r="I17" s="23">
        <v>46.69</v>
      </c>
      <c r="J17" s="23">
        <v>2.1800000000000002</v>
      </c>
    </row>
    <row r="18" spans="1:10" ht="15.75" x14ac:dyDescent="0.25">
      <c r="A18" s="19">
        <v>41244</v>
      </c>
      <c r="B18" s="20">
        <v>251072</v>
      </c>
      <c r="C18" s="27">
        <v>685</v>
      </c>
      <c r="D18" s="20">
        <v>422362</v>
      </c>
      <c r="E18" s="20">
        <v>16420</v>
      </c>
      <c r="F18" s="25">
        <v>56</v>
      </c>
      <c r="G18" s="20">
        <v>267492</v>
      </c>
      <c r="H18" s="39"/>
      <c r="I18" s="23">
        <v>45.68</v>
      </c>
      <c r="J18" s="23">
        <v>2.29</v>
      </c>
    </row>
    <row r="19" spans="1:10" ht="15.75" x14ac:dyDescent="0.25">
      <c r="A19" s="29"/>
      <c r="B19" s="40"/>
      <c r="C19" s="40"/>
      <c r="D19" s="40"/>
      <c r="E19" s="40"/>
      <c r="F19" s="40"/>
      <c r="G19" s="40"/>
      <c r="H19" s="40"/>
      <c r="I19" s="40"/>
      <c r="J19" s="41"/>
    </row>
    <row r="20" spans="1:10" ht="15.75" x14ac:dyDescent="0.25">
      <c r="A20" s="6" t="s">
        <v>5</v>
      </c>
      <c r="B20" s="31">
        <f>COUNT(B7:B18)</f>
        <v>12</v>
      </c>
      <c r="C20" s="31">
        <f>COUNT(C7:C18)</f>
        <v>12</v>
      </c>
      <c r="D20" s="31">
        <f t="shared" ref="D20:G20" si="0">COUNT(D7:D18)</f>
        <v>12</v>
      </c>
      <c r="E20" s="31">
        <f t="shared" si="0"/>
        <v>12</v>
      </c>
      <c r="F20" s="31">
        <f t="shared" si="0"/>
        <v>12</v>
      </c>
      <c r="G20" s="31">
        <f t="shared" si="0"/>
        <v>12</v>
      </c>
      <c r="H20" s="37"/>
      <c r="I20" s="31">
        <f>COUNT(I7:I18)</f>
        <v>12</v>
      </c>
      <c r="J20" s="31">
        <f>COUNT(J7:J18)</f>
        <v>12</v>
      </c>
    </row>
    <row r="21" spans="1:10" ht="15.75" x14ac:dyDescent="0.25">
      <c r="A21" s="8" t="s">
        <v>6</v>
      </c>
      <c r="B21" s="32">
        <f>AVERAGE(B7:B18)</f>
        <v>255346.33333333334</v>
      </c>
      <c r="C21" s="32">
        <f t="shared" ref="C21:G21" si="1">AVERAGE(C7:C18)</f>
        <v>716.08333333333337</v>
      </c>
      <c r="D21" s="32">
        <f t="shared" si="1"/>
        <v>410565.08333333331</v>
      </c>
      <c r="E21" s="32">
        <f t="shared" si="1"/>
        <v>3073.8333333333335</v>
      </c>
      <c r="F21" s="32">
        <f>AVERAGE(F7:F18)</f>
        <v>10.8125</v>
      </c>
      <c r="G21" s="32">
        <f t="shared" si="1"/>
        <v>258420.16666666666</v>
      </c>
      <c r="H21" s="37"/>
      <c r="I21" s="32">
        <f>AVERAGE(I7:I18)</f>
        <v>47.184166666666663</v>
      </c>
      <c r="J21" s="32">
        <f>AVERAGE(J7:J18)</f>
        <v>2.1475</v>
      </c>
    </row>
    <row r="22" spans="1:10" ht="15.75" x14ac:dyDescent="0.25">
      <c r="A22" s="7" t="s">
        <v>7</v>
      </c>
      <c r="B22" s="31">
        <f t="shared" ref="B22:G22" si="2">STDEV(B7:B18)</f>
        <v>26891.613262851752</v>
      </c>
      <c r="C22" s="31">
        <f t="shared" si="2"/>
        <v>19.388179779224121</v>
      </c>
      <c r="D22" s="31">
        <f t="shared" si="2"/>
        <v>21024.624305186582</v>
      </c>
      <c r="E22" s="31">
        <f>STDEV(E7:E18)</f>
        <v>4311.7498627341402</v>
      </c>
      <c r="F22" s="31">
        <f t="shared" si="2"/>
        <v>14.710511470621023</v>
      </c>
      <c r="G22" s="31">
        <f t="shared" si="2"/>
        <v>26625.271808542871</v>
      </c>
      <c r="H22" s="37"/>
      <c r="I22" s="31">
        <f>STDEV(I7:I18)</f>
        <v>1.339948834391776</v>
      </c>
      <c r="J22" s="31">
        <f>STDEV(J7:J18)</f>
        <v>0.36544182474468917</v>
      </c>
    </row>
    <row r="23" spans="1:10" ht="15.75" x14ac:dyDescent="0.25">
      <c r="A23" s="7" t="s">
        <v>8</v>
      </c>
      <c r="B23" s="31">
        <f t="shared" ref="B23:G23" si="3">MIN(B7:B18)</f>
        <v>212969</v>
      </c>
      <c r="C23" s="31">
        <f t="shared" si="3"/>
        <v>680</v>
      </c>
      <c r="D23" s="31">
        <f t="shared" si="3"/>
        <v>383464</v>
      </c>
      <c r="E23" s="31">
        <f t="shared" si="3"/>
        <v>157</v>
      </c>
      <c r="F23" s="31">
        <f t="shared" si="3"/>
        <v>0.5</v>
      </c>
      <c r="G23" s="31">
        <f t="shared" si="3"/>
        <v>215976</v>
      </c>
      <c r="H23" s="37"/>
      <c r="I23" s="31">
        <f>MIN(I7:I18)</f>
        <v>45.35</v>
      </c>
      <c r="J23" s="31">
        <f>MIN(J7:J18)</f>
        <v>1.32</v>
      </c>
    </row>
    <row r="24" spans="1:10" ht="15.75" x14ac:dyDescent="0.25">
      <c r="A24" s="7" t="s">
        <v>9</v>
      </c>
      <c r="B24" s="31">
        <f t="shared" ref="B24:G24" si="4">MAX(B7:B18)</f>
        <v>305425</v>
      </c>
      <c r="C24" s="31">
        <f t="shared" si="4"/>
        <v>739</v>
      </c>
      <c r="D24" s="31">
        <f t="shared" si="4"/>
        <v>455540</v>
      </c>
      <c r="E24" s="31">
        <f t="shared" si="4"/>
        <v>16420</v>
      </c>
      <c r="F24" s="31">
        <f t="shared" si="4"/>
        <v>56</v>
      </c>
      <c r="G24" s="31">
        <f t="shared" si="4"/>
        <v>307078</v>
      </c>
      <c r="H24" s="42"/>
      <c r="I24" s="31">
        <f>MAX(I7:I18)</f>
        <v>49.29</v>
      </c>
      <c r="J24" s="31">
        <f>MAX(J7:J18)</f>
        <v>2.6</v>
      </c>
    </row>
    <row r="25" spans="1:10" ht="15.75" x14ac:dyDescent="0.25">
      <c r="A25" s="8" t="s">
        <v>53</v>
      </c>
      <c r="B25" s="33">
        <f t="shared" ref="B25:G25" si="5">SUM(B7:B18)</f>
        <v>3064156</v>
      </c>
      <c r="C25" s="34">
        <f t="shared" si="5"/>
        <v>8593</v>
      </c>
      <c r="D25" s="33">
        <f t="shared" si="5"/>
        <v>4926781</v>
      </c>
      <c r="E25" s="34">
        <f t="shared" si="5"/>
        <v>36886</v>
      </c>
      <c r="F25" s="34">
        <f t="shared" si="5"/>
        <v>129.75</v>
      </c>
      <c r="G25" s="33">
        <f t="shared" si="5"/>
        <v>3101042</v>
      </c>
      <c r="H25" s="43"/>
      <c r="I25" s="33"/>
      <c r="J25" s="33"/>
    </row>
    <row r="32" spans="1:10" ht="26.25" customHeight="1" x14ac:dyDescent="0.25"/>
    <row r="55" spans="1:8" ht="15.75" x14ac:dyDescent="0.25">
      <c r="A55" s="1"/>
      <c r="B55" s="2"/>
      <c r="C55" s="2"/>
      <c r="D55" s="2"/>
      <c r="E55" s="2"/>
      <c r="F55" s="5"/>
      <c r="G55" s="5"/>
      <c r="H55" s="4"/>
    </row>
  </sheetData>
  <mergeCells count="13">
    <mergeCell ref="G5:G6"/>
    <mergeCell ref="I5:I6"/>
    <mergeCell ref="J5:J6"/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="75" zoomScaleNormal="75" workbookViewId="0">
      <selection activeCell="A25" sqref="A25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0" ht="26.25" customHeight="1" x14ac:dyDescent="0.25">
      <c r="A1" s="63" t="s">
        <v>55</v>
      </c>
      <c r="B1" s="64"/>
      <c r="C1" s="64"/>
      <c r="D1" s="64"/>
      <c r="E1" s="64"/>
      <c r="F1" s="64"/>
      <c r="G1" s="64"/>
      <c r="H1" s="64"/>
      <c r="I1" s="64"/>
      <c r="J1" s="65"/>
    </row>
    <row r="2" spans="1:10" x14ac:dyDescent="0.25">
      <c r="A2" s="66" t="s">
        <v>13</v>
      </c>
      <c r="B2" s="54" t="s">
        <v>14</v>
      </c>
      <c r="C2" s="55"/>
      <c r="D2" s="56"/>
      <c r="E2" s="54" t="s">
        <v>15</v>
      </c>
      <c r="F2" s="56"/>
      <c r="G2" s="54" t="s">
        <v>16</v>
      </c>
      <c r="H2" s="55"/>
      <c r="I2" s="55"/>
      <c r="J2" s="56"/>
    </row>
    <row r="3" spans="1:10" x14ac:dyDescent="0.25">
      <c r="A3" s="66"/>
      <c r="B3" s="57"/>
      <c r="C3" s="58"/>
      <c r="D3" s="59"/>
      <c r="E3" s="57"/>
      <c r="F3" s="59"/>
      <c r="G3" s="54"/>
      <c r="H3" s="55"/>
      <c r="I3" s="55"/>
      <c r="J3" s="56"/>
    </row>
    <row r="4" spans="1:10" ht="45" x14ac:dyDescent="0.25">
      <c r="A4" s="66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37"/>
      <c r="I4" s="10" t="s">
        <v>0</v>
      </c>
      <c r="J4" s="10" t="s">
        <v>1</v>
      </c>
    </row>
    <row r="5" spans="1:10" ht="18" customHeight="1" x14ac:dyDescent="0.25">
      <c r="A5" s="66"/>
      <c r="B5" s="60" t="s">
        <v>3</v>
      </c>
      <c r="C5" s="61" t="s">
        <v>18</v>
      </c>
      <c r="D5" s="60" t="s">
        <v>4</v>
      </c>
      <c r="E5" s="60" t="s">
        <v>3</v>
      </c>
      <c r="F5" s="60" t="s">
        <v>18</v>
      </c>
      <c r="G5" s="60" t="s">
        <v>3</v>
      </c>
      <c r="H5" s="17"/>
      <c r="I5" s="61" t="s">
        <v>2</v>
      </c>
      <c r="J5" s="61" t="s">
        <v>2</v>
      </c>
    </row>
    <row r="6" spans="1:10" ht="15" customHeight="1" x14ac:dyDescent="0.25">
      <c r="A6" s="67"/>
      <c r="B6" s="60"/>
      <c r="C6" s="61"/>
      <c r="D6" s="60"/>
      <c r="E6" s="60"/>
      <c r="F6" s="60"/>
      <c r="G6" s="60"/>
      <c r="H6" s="18"/>
      <c r="I6" s="61"/>
      <c r="J6" s="61"/>
    </row>
    <row r="7" spans="1:10" ht="15.75" x14ac:dyDescent="0.25">
      <c r="A7" s="19">
        <v>41275</v>
      </c>
      <c r="B7" s="20">
        <v>262173</v>
      </c>
      <c r="C7" s="21">
        <v>676</v>
      </c>
      <c r="D7" s="20">
        <v>421397</v>
      </c>
      <c r="E7" s="20">
        <v>20322</v>
      </c>
      <c r="F7" s="38">
        <v>65.5</v>
      </c>
      <c r="G7" s="20">
        <v>282495</v>
      </c>
      <c r="H7" s="37"/>
      <c r="I7" s="23">
        <v>46.57</v>
      </c>
      <c r="J7" s="23">
        <v>2.5299999999999998</v>
      </c>
    </row>
    <row r="8" spans="1:10" ht="15.75" x14ac:dyDescent="0.25">
      <c r="A8" s="19">
        <v>41306</v>
      </c>
      <c r="B8" s="20">
        <v>286585</v>
      </c>
      <c r="C8" s="24">
        <v>663</v>
      </c>
      <c r="D8" s="20">
        <v>414029</v>
      </c>
      <c r="E8" s="20">
        <v>1902</v>
      </c>
      <c r="F8" s="24">
        <v>5.5</v>
      </c>
      <c r="G8" s="20">
        <v>288487</v>
      </c>
      <c r="H8" s="37"/>
      <c r="I8" s="20">
        <v>47.67</v>
      </c>
      <c r="J8" s="20">
        <v>2.6</v>
      </c>
    </row>
    <row r="9" spans="1:10" ht="15.75" x14ac:dyDescent="0.25">
      <c r="A9" s="19">
        <v>41334</v>
      </c>
      <c r="B9" s="20">
        <v>216510</v>
      </c>
      <c r="C9" s="21">
        <v>728</v>
      </c>
      <c r="D9" s="20">
        <v>478353</v>
      </c>
      <c r="E9" s="20">
        <v>238</v>
      </c>
      <c r="F9" s="47">
        <v>1</v>
      </c>
      <c r="G9" s="20">
        <v>216748</v>
      </c>
      <c r="H9" s="37"/>
      <c r="I9" s="23">
        <v>51.82</v>
      </c>
      <c r="J9" s="23">
        <v>1.9</v>
      </c>
    </row>
    <row r="10" spans="1:10" ht="15.75" x14ac:dyDescent="0.25">
      <c r="A10" s="19">
        <v>41365</v>
      </c>
      <c r="B10" s="20">
        <v>315338</v>
      </c>
      <c r="C10" s="21">
        <v>714</v>
      </c>
      <c r="D10" s="20">
        <v>479992</v>
      </c>
      <c r="E10" s="20">
        <v>1237</v>
      </c>
      <c r="F10" s="47">
        <v>3.5</v>
      </c>
      <c r="G10" s="20">
        <v>316575</v>
      </c>
      <c r="H10" s="37"/>
      <c r="I10" s="23">
        <v>53.16</v>
      </c>
      <c r="J10" s="23">
        <v>1.58</v>
      </c>
    </row>
    <row r="11" spans="1:10" ht="15.75" x14ac:dyDescent="0.25">
      <c r="A11" s="19">
        <v>41395</v>
      </c>
      <c r="B11" s="20">
        <v>307517</v>
      </c>
      <c r="C11" s="21">
        <v>736</v>
      </c>
      <c r="D11" s="20">
        <v>488465</v>
      </c>
      <c r="E11" s="20">
        <v>1838</v>
      </c>
      <c r="F11" s="47">
        <v>5.5</v>
      </c>
      <c r="G11" s="20">
        <v>309355</v>
      </c>
      <c r="H11" s="37"/>
      <c r="I11" s="23">
        <v>53.01</v>
      </c>
      <c r="J11" s="23">
        <v>1.26</v>
      </c>
    </row>
    <row r="12" spans="1:10" ht="15.75" x14ac:dyDescent="0.25">
      <c r="A12" s="19">
        <v>41426</v>
      </c>
      <c r="B12" s="26">
        <v>280001</v>
      </c>
      <c r="C12" s="21">
        <v>714</v>
      </c>
      <c r="D12" s="20">
        <v>446451</v>
      </c>
      <c r="E12" s="26">
        <v>1098</v>
      </c>
      <c r="F12" s="47">
        <v>3.5</v>
      </c>
      <c r="G12" s="20">
        <v>281099</v>
      </c>
      <c r="H12" s="37"/>
      <c r="I12" s="23">
        <v>51.28</v>
      </c>
      <c r="J12" s="23">
        <v>1.85</v>
      </c>
    </row>
    <row r="13" spans="1:10" ht="15.75" x14ac:dyDescent="0.25">
      <c r="A13" s="19">
        <v>41456</v>
      </c>
      <c r="B13" s="20">
        <v>308852</v>
      </c>
      <c r="C13" s="27">
        <v>735</v>
      </c>
      <c r="D13" s="20">
        <v>455334</v>
      </c>
      <c r="E13" s="20">
        <v>2521</v>
      </c>
      <c r="F13" s="47">
        <v>7.5</v>
      </c>
      <c r="G13" s="20">
        <v>311373</v>
      </c>
      <c r="H13" s="37"/>
      <c r="I13" s="23">
        <v>53.31</v>
      </c>
      <c r="J13" s="23">
        <v>2.09</v>
      </c>
    </row>
    <row r="14" spans="1:10" ht="15.75" x14ac:dyDescent="0.25">
      <c r="A14" s="19">
        <v>41487</v>
      </c>
      <c r="B14" s="20">
        <v>292393</v>
      </c>
      <c r="C14" s="28">
        <v>729</v>
      </c>
      <c r="D14" s="20">
        <v>449741</v>
      </c>
      <c r="E14" s="20">
        <v>4332</v>
      </c>
      <c r="F14" s="47">
        <v>13.5</v>
      </c>
      <c r="G14" s="20">
        <v>296725</v>
      </c>
      <c r="H14" s="37"/>
      <c r="I14" s="23">
        <v>52.79</v>
      </c>
      <c r="J14" s="23">
        <v>1.08</v>
      </c>
    </row>
    <row r="15" spans="1:10" ht="15.75" x14ac:dyDescent="0.25">
      <c r="A15" s="19">
        <v>41518</v>
      </c>
      <c r="B15" s="20">
        <v>300954</v>
      </c>
      <c r="C15" s="28">
        <v>702</v>
      </c>
      <c r="D15" s="20">
        <v>424114</v>
      </c>
      <c r="E15" s="20">
        <v>5830</v>
      </c>
      <c r="F15" s="47">
        <v>17</v>
      </c>
      <c r="G15" s="20">
        <v>306784</v>
      </c>
      <c r="H15" s="37"/>
      <c r="I15" s="23">
        <v>52.5</v>
      </c>
      <c r="J15" s="23">
        <v>1.8</v>
      </c>
    </row>
    <row r="16" spans="1:10" ht="15.75" x14ac:dyDescent="0.25">
      <c r="A16" s="19">
        <v>41548</v>
      </c>
      <c r="B16" s="20">
        <v>289688</v>
      </c>
      <c r="C16" s="27">
        <v>705</v>
      </c>
      <c r="D16" s="20">
        <v>440223</v>
      </c>
      <c r="E16" s="20">
        <v>1315</v>
      </c>
      <c r="F16" s="20">
        <v>4</v>
      </c>
      <c r="G16" s="20">
        <v>291003</v>
      </c>
      <c r="H16" s="37"/>
      <c r="I16" s="23">
        <v>55</v>
      </c>
      <c r="J16" s="23">
        <v>1</v>
      </c>
    </row>
    <row r="17" spans="1:10" ht="15.75" x14ac:dyDescent="0.25">
      <c r="A17" s="19">
        <v>41579</v>
      </c>
      <c r="B17" s="20">
        <v>288452</v>
      </c>
      <c r="C17" s="27">
        <v>707</v>
      </c>
      <c r="D17" s="20">
        <v>440792</v>
      </c>
      <c r="E17" s="20">
        <v>3754</v>
      </c>
      <c r="F17" s="20">
        <v>11.5</v>
      </c>
      <c r="G17" s="20">
        <v>292206</v>
      </c>
      <c r="H17" s="37"/>
      <c r="I17" s="23">
        <v>52.72</v>
      </c>
      <c r="J17" s="23">
        <v>1.1000000000000001</v>
      </c>
    </row>
    <row r="18" spans="1:10" ht="15.75" x14ac:dyDescent="0.25">
      <c r="A18" s="19">
        <v>41609</v>
      </c>
      <c r="B18" s="20">
        <v>304819</v>
      </c>
      <c r="C18" s="27">
        <v>734</v>
      </c>
      <c r="D18" s="20">
        <v>432070</v>
      </c>
      <c r="E18" s="20">
        <v>0</v>
      </c>
      <c r="F18" s="20">
        <v>0</v>
      </c>
      <c r="G18" s="20">
        <v>304819</v>
      </c>
      <c r="H18" s="39"/>
      <c r="I18" s="23">
        <v>51.41</v>
      </c>
      <c r="J18" s="23">
        <v>1.26</v>
      </c>
    </row>
    <row r="19" spans="1:10" ht="15.75" x14ac:dyDescent="0.25">
      <c r="A19" s="29"/>
      <c r="B19" s="40"/>
      <c r="C19" s="40"/>
      <c r="D19" s="40"/>
      <c r="E19" s="40"/>
      <c r="F19" s="40"/>
      <c r="G19" s="40"/>
      <c r="H19" s="40"/>
      <c r="I19" s="40"/>
      <c r="J19" s="41"/>
    </row>
    <row r="20" spans="1:10" ht="15.75" x14ac:dyDescent="0.25">
      <c r="A20" s="6" t="s">
        <v>5</v>
      </c>
      <c r="B20" s="31">
        <f>COUNT(B7:B18)</f>
        <v>12</v>
      </c>
      <c r="C20" s="31">
        <f>COUNT(C7:C18)</f>
        <v>12</v>
      </c>
      <c r="D20" s="31">
        <f t="shared" ref="D20" si="0">COUNT(D7:D18)</f>
        <v>12</v>
      </c>
      <c r="E20" s="31">
        <f>COUNT(E7:E18)</f>
        <v>12</v>
      </c>
      <c r="F20" s="31">
        <f>COUNT(F7:F18)</f>
        <v>12</v>
      </c>
      <c r="G20" s="31">
        <f>COUNT(G7:G19)</f>
        <v>12</v>
      </c>
      <c r="H20" s="37"/>
      <c r="I20" s="31">
        <f>COUNT(I7:I18)</f>
        <v>12</v>
      </c>
      <c r="J20" s="31">
        <f>COUNT(J7:J18)</f>
        <v>12</v>
      </c>
    </row>
    <row r="21" spans="1:10" ht="15.75" x14ac:dyDescent="0.25">
      <c r="A21" s="8" t="s">
        <v>6</v>
      </c>
      <c r="B21" s="32">
        <f>AVERAGE(B7:B18)</f>
        <v>287773.5</v>
      </c>
      <c r="C21" s="32">
        <f t="shared" ref="C21:E21" si="1">AVERAGE(C7:C18)</f>
        <v>711.91666666666663</v>
      </c>
      <c r="D21" s="32">
        <f t="shared" si="1"/>
        <v>447580.08333333331</v>
      </c>
      <c r="E21" s="32">
        <f t="shared" si="1"/>
        <v>3698.9166666666665</v>
      </c>
      <c r="F21" s="32">
        <f>AVERAGE(F7:F18)</f>
        <v>11.5</v>
      </c>
      <c r="G21" s="32">
        <f>AVERAGE(G7:G19)</f>
        <v>291472.41666666669</v>
      </c>
      <c r="H21" s="37"/>
      <c r="I21" s="32">
        <f>AVERAGE(I7:I18)</f>
        <v>51.77</v>
      </c>
      <c r="J21" s="32">
        <f>AVERAGE(J7:J18)</f>
        <v>1.6708333333333334</v>
      </c>
    </row>
    <row r="22" spans="1:10" ht="15.75" x14ac:dyDescent="0.25">
      <c r="A22" s="7" t="s">
        <v>7</v>
      </c>
      <c r="B22" s="31">
        <f t="shared" ref="B22:F22" si="2">STDEV(B7:B18)</f>
        <v>26763.861385695585</v>
      </c>
      <c r="C22" s="31">
        <f t="shared" si="2"/>
        <v>23.380093838109115</v>
      </c>
      <c r="D22" s="31">
        <f t="shared" si="2"/>
        <v>24192.039101768893</v>
      </c>
      <c r="E22" s="31">
        <f>STDEV(E7:E18)</f>
        <v>5506.3635989038476</v>
      </c>
      <c r="F22" s="31">
        <f t="shared" si="2"/>
        <v>17.748239349298849</v>
      </c>
      <c r="G22" s="31">
        <f>STDEV(G7:G19)</f>
        <v>26229.297697797727</v>
      </c>
      <c r="H22" s="37"/>
      <c r="I22" s="31">
        <f>STDEV(I7:I18)</f>
        <v>2.3926440300524132</v>
      </c>
      <c r="J22" s="31">
        <f>STDEV(J7:J18)</f>
        <v>0.55179802519224364</v>
      </c>
    </row>
    <row r="23" spans="1:10" ht="15.75" x14ac:dyDescent="0.25">
      <c r="A23" s="7" t="s">
        <v>8</v>
      </c>
      <c r="B23" s="31">
        <f t="shared" ref="B23:F23" si="3">MIN(B7:B18)</f>
        <v>216510</v>
      </c>
      <c r="C23" s="31">
        <f t="shared" si="3"/>
        <v>663</v>
      </c>
      <c r="D23" s="31">
        <f t="shared" si="3"/>
        <v>414029</v>
      </c>
      <c r="E23" s="31">
        <f t="shared" si="3"/>
        <v>0</v>
      </c>
      <c r="F23" s="31">
        <f t="shared" si="3"/>
        <v>0</v>
      </c>
      <c r="G23" s="31">
        <f>MIN(G7:G19)</f>
        <v>216748</v>
      </c>
      <c r="H23" s="37"/>
      <c r="I23" s="31">
        <f>MIN(I7:I18)</f>
        <v>46.57</v>
      </c>
      <c r="J23" s="31">
        <f>MIN(J7:J18)</f>
        <v>1</v>
      </c>
    </row>
    <row r="24" spans="1:10" ht="15.75" x14ac:dyDescent="0.25">
      <c r="A24" s="7" t="s">
        <v>9</v>
      </c>
      <c r="B24" s="31">
        <f t="shared" ref="B24:F24" si="4">MAX(B7:B18)</f>
        <v>315338</v>
      </c>
      <c r="C24" s="31">
        <f t="shared" si="4"/>
        <v>736</v>
      </c>
      <c r="D24" s="31">
        <f t="shared" si="4"/>
        <v>488465</v>
      </c>
      <c r="E24" s="31">
        <f t="shared" si="4"/>
        <v>20322</v>
      </c>
      <c r="F24" s="31">
        <f t="shared" si="4"/>
        <v>65.5</v>
      </c>
      <c r="G24" s="31">
        <f>MAX(G7:G19)</f>
        <v>316575</v>
      </c>
      <c r="H24" s="42"/>
      <c r="I24" s="31">
        <f>MAX(I7:I18)</f>
        <v>55</v>
      </c>
      <c r="J24" s="31">
        <f>MAX(J7:J18)</f>
        <v>2.6</v>
      </c>
    </row>
    <row r="25" spans="1:10" ht="15.75" x14ac:dyDescent="0.25">
      <c r="A25" s="8" t="s">
        <v>56</v>
      </c>
      <c r="B25" s="33">
        <f t="shared" ref="B25:F25" si="5">SUM(B7:B18)</f>
        <v>3453282</v>
      </c>
      <c r="C25" s="34">
        <f t="shared" si="5"/>
        <v>8543</v>
      </c>
      <c r="D25" s="33">
        <f t="shared" si="5"/>
        <v>5370961</v>
      </c>
      <c r="E25" s="34">
        <f t="shared" si="5"/>
        <v>44387</v>
      </c>
      <c r="F25" s="34">
        <f t="shared" si="5"/>
        <v>138</v>
      </c>
      <c r="G25" s="33">
        <f>SUM(G7:G19)</f>
        <v>3497669</v>
      </c>
      <c r="H25" s="43"/>
      <c r="I25" s="33"/>
      <c r="J25" s="33"/>
    </row>
    <row r="32" spans="1:10" ht="26.25" customHeight="1" x14ac:dyDescent="0.25"/>
    <row r="55" spans="1:8" ht="15.75" x14ac:dyDescent="0.25">
      <c r="A55" s="1"/>
      <c r="B55" s="2"/>
      <c r="C55" s="2"/>
      <c r="D55" s="2"/>
      <c r="E55" s="2"/>
      <c r="F55" s="5"/>
      <c r="G55" s="5"/>
      <c r="H55" s="4"/>
    </row>
  </sheetData>
  <mergeCells count="13">
    <mergeCell ref="G5:G6"/>
    <mergeCell ref="I5:I6"/>
    <mergeCell ref="J5:J6"/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="75" zoomScaleNormal="75" workbookViewId="0">
      <selection activeCell="D32" sqref="D32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0" ht="26.25" customHeight="1" x14ac:dyDescent="0.25">
      <c r="A1" s="63" t="s">
        <v>58</v>
      </c>
      <c r="B1" s="64"/>
      <c r="C1" s="64"/>
      <c r="D1" s="64"/>
      <c r="E1" s="64"/>
      <c r="F1" s="64"/>
      <c r="G1" s="64"/>
      <c r="H1" s="64"/>
      <c r="I1" s="64"/>
      <c r="J1" s="65"/>
    </row>
    <row r="2" spans="1:10" x14ac:dyDescent="0.25">
      <c r="A2" s="66" t="s">
        <v>13</v>
      </c>
      <c r="B2" s="54" t="s">
        <v>14</v>
      </c>
      <c r="C2" s="55"/>
      <c r="D2" s="56"/>
      <c r="E2" s="54" t="s">
        <v>15</v>
      </c>
      <c r="F2" s="56"/>
      <c r="G2" s="54" t="s">
        <v>16</v>
      </c>
      <c r="H2" s="55"/>
      <c r="I2" s="55"/>
      <c r="J2" s="56"/>
    </row>
    <row r="3" spans="1:10" x14ac:dyDescent="0.25">
      <c r="A3" s="66"/>
      <c r="B3" s="57"/>
      <c r="C3" s="58"/>
      <c r="D3" s="59"/>
      <c r="E3" s="57"/>
      <c r="F3" s="59"/>
      <c r="G3" s="54"/>
      <c r="H3" s="55"/>
      <c r="I3" s="55"/>
      <c r="J3" s="56"/>
    </row>
    <row r="4" spans="1:10" ht="45" x14ac:dyDescent="0.25">
      <c r="A4" s="66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37"/>
      <c r="I4" s="10" t="s">
        <v>0</v>
      </c>
      <c r="J4" s="10" t="s">
        <v>1</v>
      </c>
    </row>
    <row r="5" spans="1:10" ht="18" customHeight="1" x14ac:dyDescent="0.25">
      <c r="A5" s="66"/>
      <c r="B5" s="60" t="s">
        <v>3</v>
      </c>
      <c r="C5" s="61" t="s">
        <v>18</v>
      </c>
      <c r="D5" s="60" t="s">
        <v>4</v>
      </c>
      <c r="E5" s="60" t="s">
        <v>3</v>
      </c>
      <c r="F5" s="60" t="s">
        <v>18</v>
      </c>
      <c r="G5" s="60" t="s">
        <v>3</v>
      </c>
      <c r="H5" s="17"/>
      <c r="I5" s="61" t="s">
        <v>2</v>
      </c>
      <c r="J5" s="61" t="s">
        <v>2</v>
      </c>
    </row>
    <row r="6" spans="1:10" ht="15" customHeight="1" x14ac:dyDescent="0.25">
      <c r="A6" s="67"/>
      <c r="B6" s="60"/>
      <c r="C6" s="61"/>
      <c r="D6" s="60"/>
      <c r="E6" s="60"/>
      <c r="F6" s="60"/>
      <c r="G6" s="60"/>
      <c r="H6" s="18"/>
      <c r="I6" s="61"/>
      <c r="J6" s="61"/>
    </row>
    <row r="7" spans="1:10" ht="15.75" x14ac:dyDescent="0.25">
      <c r="A7" s="19">
        <v>41640</v>
      </c>
      <c r="B7" s="20">
        <v>289837</v>
      </c>
      <c r="C7" s="21">
        <v>740</v>
      </c>
      <c r="D7" s="20">
        <v>425459</v>
      </c>
      <c r="E7" s="20">
        <v>940</v>
      </c>
      <c r="F7" s="38">
        <v>3</v>
      </c>
      <c r="G7" s="20">
        <v>290777</v>
      </c>
      <c r="H7" s="37"/>
      <c r="I7" s="23">
        <v>50.65</v>
      </c>
      <c r="J7" s="23">
        <v>4.45</v>
      </c>
    </row>
    <row r="8" spans="1:10" ht="15.75" x14ac:dyDescent="0.25">
      <c r="A8" s="19">
        <v>41671</v>
      </c>
      <c r="B8" s="20">
        <v>248036</v>
      </c>
      <c r="C8" s="24">
        <v>662</v>
      </c>
      <c r="D8" s="20">
        <v>376775</v>
      </c>
      <c r="E8" s="20">
        <v>1049</v>
      </c>
      <c r="F8" s="24">
        <v>3.5</v>
      </c>
      <c r="G8" s="20">
        <v>249085</v>
      </c>
      <c r="H8" s="37"/>
      <c r="I8" s="20">
        <v>51.51</v>
      </c>
      <c r="J8" s="20">
        <v>1.72</v>
      </c>
    </row>
    <row r="9" spans="1:10" ht="15.75" x14ac:dyDescent="0.25">
      <c r="A9" s="19">
        <v>41699</v>
      </c>
      <c r="B9" s="20">
        <v>236842</v>
      </c>
      <c r="C9" s="21">
        <v>735</v>
      </c>
      <c r="D9" s="20">
        <v>420387</v>
      </c>
      <c r="E9" s="20">
        <v>516</v>
      </c>
      <c r="F9" s="47">
        <v>2</v>
      </c>
      <c r="G9" s="20">
        <v>237358</v>
      </c>
      <c r="H9" s="37"/>
      <c r="I9" s="23">
        <v>50.5</v>
      </c>
      <c r="J9" s="23">
        <v>2.19</v>
      </c>
    </row>
    <row r="10" spans="1:10" ht="15.75" x14ac:dyDescent="0.25">
      <c r="A10" s="19">
        <v>41730</v>
      </c>
      <c r="B10" s="20">
        <v>296250</v>
      </c>
      <c r="C10" s="21">
        <v>681</v>
      </c>
      <c r="D10" s="20">
        <v>356194</v>
      </c>
      <c r="E10" s="20">
        <v>5916</v>
      </c>
      <c r="F10" s="47">
        <v>17</v>
      </c>
      <c r="G10" s="20">
        <v>302166</v>
      </c>
      <c r="H10" s="37"/>
      <c r="I10" s="23">
        <v>45.6</v>
      </c>
      <c r="J10" s="23">
        <v>3.67</v>
      </c>
    </row>
    <row r="11" spans="1:10" ht="15.75" x14ac:dyDescent="0.25">
      <c r="A11" s="19">
        <v>41760</v>
      </c>
      <c r="B11" s="20">
        <v>294394</v>
      </c>
      <c r="C11" s="21">
        <v>719</v>
      </c>
      <c r="D11" s="20">
        <v>387439</v>
      </c>
      <c r="E11" s="20">
        <v>1802</v>
      </c>
      <c r="F11" s="47">
        <v>5.5</v>
      </c>
      <c r="G11" s="20">
        <v>296196</v>
      </c>
      <c r="H11" s="37"/>
      <c r="I11" s="23">
        <v>47.27</v>
      </c>
      <c r="J11" s="23">
        <v>3.47</v>
      </c>
    </row>
    <row r="12" spans="1:10" ht="15.75" x14ac:dyDescent="0.25">
      <c r="A12" s="19">
        <v>41791</v>
      </c>
      <c r="B12" s="26">
        <v>341186</v>
      </c>
      <c r="C12" s="21">
        <v>708</v>
      </c>
      <c r="D12" s="20">
        <v>373847</v>
      </c>
      <c r="E12" s="26">
        <v>0</v>
      </c>
      <c r="F12" s="47">
        <v>0</v>
      </c>
      <c r="G12" s="20">
        <v>341186</v>
      </c>
      <c r="H12" s="37"/>
      <c r="I12" s="23">
        <v>45.09</v>
      </c>
      <c r="J12" s="23">
        <v>4.1900000000000004</v>
      </c>
    </row>
    <row r="13" spans="1:10" ht="15.75" x14ac:dyDescent="0.25">
      <c r="A13" s="19">
        <v>41821</v>
      </c>
      <c r="B13" s="20">
        <v>349618</v>
      </c>
      <c r="C13" s="27">
        <v>735</v>
      </c>
      <c r="D13" s="20">
        <v>390962</v>
      </c>
      <c r="E13" s="20">
        <v>1332</v>
      </c>
      <c r="F13" s="47">
        <v>3.5</v>
      </c>
      <c r="G13" s="20">
        <v>350950</v>
      </c>
      <c r="H13" s="37"/>
      <c r="I13" s="23">
        <v>41.31</v>
      </c>
      <c r="J13" s="23">
        <v>4.01</v>
      </c>
    </row>
    <row r="14" spans="1:10" ht="15.75" x14ac:dyDescent="0.25">
      <c r="A14" s="19">
        <v>41852</v>
      </c>
      <c r="B14" s="20">
        <v>337328</v>
      </c>
      <c r="C14" s="28">
        <v>726</v>
      </c>
      <c r="D14" s="20">
        <v>421437</v>
      </c>
      <c r="E14" s="20">
        <v>4275</v>
      </c>
      <c r="F14" s="47">
        <v>11.5</v>
      </c>
      <c r="G14" s="20">
        <v>341603</v>
      </c>
      <c r="H14" s="37"/>
      <c r="I14" s="23">
        <v>42.67</v>
      </c>
      <c r="J14" s="23">
        <v>3.37</v>
      </c>
    </row>
    <row r="15" spans="1:10" ht="15.75" x14ac:dyDescent="0.25">
      <c r="A15" s="19">
        <v>41883</v>
      </c>
      <c r="B15" s="20">
        <v>321820</v>
      </c>
      <c r="C15" s="28">
        <v>622</v>
      </c>
      <c r="D15" s="20">
        <v>326531</v>
      </c>
      <c r="E15" s="20">
        <v>36632</v>
      </c>
      <c r="F15" s="47">
        <v>88.5</v>
      </c>
      <c r="G15" s="20">
        <v>358452</v>
      </c>
      <c r="H15" s="37"/>
      <c r="I15" s="23">
        <v>40.44</v>
      </c>
      <c r="J15" s="23">
        <v>3.98</v>
      </c>
    </row>
    <row r="16" spans="1:10" ht="15.75" x14ac:dyDescent="0.25">
      <c r="A16" s="19">
        <v>41913</v>
      </c>
      <c r="B16" s="20">
        <v>313286</v>
      </c>
      <c r="C16" s="27">
        <v>703</v>
      </c>
      <c r="D16" s="20">
        <v>335538</v>
      </c>
      <c r="E16" s="20">
        <v>535</v>
      </c>
      <c r="F16" s="20">
        <v>1.5</v>
      </c>
      <c r="G16" s="20">
        <v>313821</v>
      </c>
      <c r="H16" s="37"/>
      <c r="I16" s="23">
        <v>40.869999999999997</v>
      </c>
      <c r="J16" s="23">
        <v>3.41</v>
      </c>
    </row>
    <row r="17" spans="1:10" ht="15.75" x14ac:dyDescent="0.25">
      <c r="A17" s="19">
        <v>41944</v>
      </c>
      <c r="B17" s="20">
        <v>326354</v>
      </c>
      <c r="C17" s="27">
        <v>716</v>
      </c>
      <c r="D17" s="20">
        <v>361146</v>
      </c>
      <c r="E17" s="20">
        <v>0</v>
      </c>
      <c r="F17" s="20">
        <v>0</v>
      </c>
      <c r="G17" s="20">
        <v>326354</v>
      </c>
      <c r="H17" s="37"/>
      <c r="I17" s="23">
        <v>38.19</v>
      </c>
      <c r="J17" s="23">
        <v>3.55</v>
      </c>
    </row>
    <row r="18" spans="1:10" ht="15.75" x14ac:dyDescent="0.25">
      <c r="A18" s="19">
        <v>41974</v>
      </c>
      <c r="B18" s="20">
        <v>370940</v>
      </c>
      <c r="C18" s="27">
        <v>699</v>
      </c>
      <c r="D18" s="20">
        <v>357748</v>
      </c>
      <c r="E18" s="20">
        <v>1910</v>
      </c>
      <c r="F18" s="20">
        <v>4.5</v>
      </c>
      <c r="G18" s="20">
        <v>372850</v>
      </c>
      <c r="H18" s="39"/>
      <c r="I18" s="23">
        <v>39.299999999999997</v>
      </c>
      <c r="J18" s="23">
        <v>2.9</v>
      </c>
    </row>
    <row r="19" spans="1:10" ht="15.75" x14ac:dyDescent="0.25">
      <c r="A19" s="29"/>
      <c r="B19" s="40"/>
      <c r="C19" s="40"/>
      <c r="D19" s="40"/>
      <c r="E19" s="40"/>
      <c r="F19" s="40"/>
      <c r="G19" s="40"/>
      <c r="H19" s="40"/>
      <c r="I19" s="40"/>
      <c r="J19" s="41"/>
    </row>
    <row r="20" spans="1:10" ht="15.75" x14ac:dyDescent="0.25">
      <c r="A20" s="6" t="s">
        <v>5</v>
      </c>
      <c r="B20" s="31">
        <f>COUNT(B7:B18)</f>
        <v>12</v>
      </c>
      <c r="C20" s="31">
        <f>COUNT(C7:C18)</f>
        <v>12</v>
      </c>
      <c r="D20" s="31">
        <f t="shared" ref="D20" si="0">COUNT(D7:D18)</f>
        <v>12</v>
      </c>
      <c r="E20" s="31">
        <f>COUNT(E7:E18)</f>
        <v>12</v>
      </c>
      <c r="F20" s="31">
        <f>COUNT(F7:F18)</f>
        <v>12</v>
      </c>
      <c r="G20" s="31">
        <f>COUNT(G7:G19)</f>
        <v>12</v>
      </c>
      <c r="H20" s="37"/>
      <c r="I20" s="31">
        <f>COUNT(I7:I18)</f>
        <v>12</v>
      </c>
      <c r="J20" s="31">
        <f>COUNT(J7:J18)</f>
        <v>12</v>
      </c>
    </row>
    <row r="21" spans="1:10" ht="15.75" x14ac:dyDescent="0.25">
      <c r="A21" s="8" t="s">
        <v>6</v>
      </c>
      <c r="B21" s="32">
        <f>AVERAGE(B7:B18)</f>
        <v>310490.91666666669</v>
      </c>
      <c r="C21" s="32">
        <f t="shared" ref="C21:E21" si="1">AVERAGE(C7:C18)</f>
        <v>703.83333333333337</v>
      </c>
      <c r="D21" s="32">
        <f t="shared" si="1"/>
        <v>377788.58333333331</v>
      </c>
      <c r="E21" s="32">
        <f t="shared" si="1"/>
        <v>4575.583333333333</v>
      </c>
      <c r="F21" s="32">
        <f>AVERAGE(F7:F18)</f>
        <v>11.708333333333334</v>
      </c>
      <c r="G21" s="32">
        <f>AVERAGE(G7:G19)</f>
        <v>315066.5</v>
      </c>
      <c r="H21" s="37"/>
      <c r="I21" s="32">
        <f>AVERAGE(I7:I18)</f>
        <v>44.449999999999996</v>
      </c>
      <c r="J21" s="32">
        <f>AVERAGE(J7:J18)</f>
        <v>3.4091666666666671</v>
      </c>
    </row>
    <row r="22" spans="1:10" ht="15.75" x14ac:dyDescent="0.25">
      <c r="A22" s="7" t="s">
        <v>7</v>
      </c>
      <c r="B22" s="31">
        <f t="shared" ref="B22:F22" si="2">STDEV(B7:B18)</f>
        <v>39827.484560878023</v>
      </c>
      <c r="C22" s="31">
        <f t="shared" si="2"/>
        <v>34.548604322114961</v>
      </c>
      <c r="D22" s="31">
        <f t="shared" si="2"/>
        <v>32798.127877443731</v>
      </c>
      <c r="E22" s="31">
        <f>STDEV(E7:E18)</f>
        <v>10247.627490021407</v>
      </c>
      <c r="F22" s="31">
        <f t="shared" si="2"/>
        <v>24.677426502532207</v>
      </c>
      <c r="G22" s="31">
        <f>STDEV(G7:G19)</f>
        <v>42134.957295252207</v>
      </c>
      <c r="H22" s="37"/>
      <c r="I22" s="31">
        <f>STDEV(I7:I18)</f>
        <v>4.6924039196828078</v>
      </c>
      <c r="J22" s="31">
        <f>STDEV(J7:J18)</f>
        <v>0.80180997900016127</v>
      </c>
    </row>
    <row r="23" spans="1:10" ht="15.75" x14ac:dyDescent="0.25">
      <c r="A23" s="7" t="s">
        <v>8</v>
      </c>
      <c r="B23" s="31">
        <f t="shared" ref="B23:F23" si="3">MIN(B7:B18)</f>
        <v>236842</v>
      </c>
      <c r="C23" s="31">
        <f t="shared" si="3"/>
        <v>622</v>
      </c>
      <c r="D23" s="31">
        <f t="shared" si="3"/>
        <v>326531</v>
      </c>
      <c r="E23" s="31">
        <f t="shared" si="3"/>
        <v>0</v>
      </c>
      <c r="F23" s="31">
        <f t="shared" si="3"/>
        <v>0</v>
      </c>
      <c r="G23" s="31">
        <f>MIN(G7:G19)</f>
        <v>237358</v>
      </c>
      <c r="H23" s="37"/>
      <c r="I23" s="31">
        <f>MIN(I7:I18)</f>
        <v>38.19</v>
      </c>
      <c r="J23" s="31">
        <f>MIN(J7:J18)</f>
        <v>1.72</v>
      </c>
    </row>
    <row r="24" spans="1:10" ht="15.75" x14ac:dyDescent="0.25">
      <c r="A24" s="7" t="s">
        <v>9</v>
      </c>
      <c r="B24" s="31">
        <f t="shared" ref="B24:F24" si="4">MAX(B7:B18)</f>
        <v>370940</v>
      </c>
      <c r="C24" s="31">
        <f t="shared" si="4"/>
        <v>740</v>
      </c>
      <c r="D24" s="31">
        <f t="shared" si="4"/>
        <v>425459</v>
      </c>
      <c r="E24" s="31">
        <f t="shared" si="4"/>
        <v>36632</v>
      </c>
      <c r="F24" s="31">
        <f t="shared" si="4"/>
        <v>88.5</v>
      </c>
      <c r="G24" s="31">
        <f>MAX(G7:G19)</f>
        <v>372850</v>
      </c>
      <c r="H24" s="42"/>
      <c r="I24" s="31">
        <f>MAX(I7:I18)</f>
        <v>51.51</v>
      </c>
      <c r="J24" s="31">
        <f>MAX(J7:J18)</f>
        <v>4.45</v>
      </c>
    </row>
    <row r="25" spans="1:10" ht="15.75" x14ac:dyDescent="0.25">
      <c r="A25" s="8" t="s">
        <v>61</v>
      </c>
      <c r="B25" s="33">
        <f>SUM(B7:B18)</f>
        <v>3725891</v>
      </c>
      <c r="C25" s="34">
        <f t="shared" ref="C25:F25" si="5">SUM(C7:C18)</f>
        <v>8446</v>
      </c>
      <c r="D25" s="33">
        <f t="shared" si="5"/>
        <v>4533463</v>
      </c>
      <c r="E25" s="34">
        <f t="shared" si="5"/>
        <v>54907</v>
      </c>
      <c r="F25" s="34">
        <f t="shared" si="5"/>
        <v>140.5</v>
      </c>
      <c r="G25" s="33">
        <f>SUM(G7:G19)</f>
        <v>3780798</v>
      </c>
      <c r="H25" s="43"/>
      <c r="I25" s="33"/>
      <c r="J25" s="33"/>
    </row>
    <row r="32" spans="1:10" ht="26.25" customHeight="1" x14ac:dyDescent="0.25"/>
    <row r="55" spans="1:8" ht="15.75" x14ac:dyDescent="0.25">
      <c r="A55" s="1"/>
      <c r="B55" s="2"/>
      <c r="C55" s="2"/>
      <c r="D55" s="2"/>
      <c r="E55" s="2"/>
      <c r="F55" s="5"/>
      <c r="G55" s="5"/>
      <c r="H55" s="4"/>
    </row>
  </sheetData>
  <mergeCells count="13">
    <mergeCell ref="G5:G6"/>
    <mergeCell ref="I5:I6"/>
    <mergeCell ref="J5:J6"/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="75" zoomScaleNormal="75" workbookViewId="0">
      <selection sqref="A1:XFD1048576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0" ht="26.25" customHeight="1" x14ac:dyDescent="0.25">
      <c r="A1" s="63" t="s">
        <v>60</v>
      </c>
      <c r="B1" s="64"/>
      <c r="C1" s="64"/>
      <c r="D1" s="64"/>
      <c r="E1" s="64"/>
      <c r="F1" s="64"/>
      <c r="G1" s="64"/>
      <c r="H1" s="64"/>
      <c r="I1" s="64"/>
      <c r="J1" s="65"/>
    </row>
    <row r="2" spans="1:10" x14ac:dyDescent="0.25">
      <c r="A2" s="66" t="s">
        <v>13</v>
      </c>
      <c r="B2" s="54" t="s">
        <v>14</v>
      </c>
      <c r="C2" s="55"/>
      <c r="D2" s="56"/>
      <c r="E2" s="54" t="s">
        <v>15</v>
      </c>
      <c r="F2" s="56"/>
      <c r="G2" s="54" t="s">
        <v>16</v>
      </c>
      <c r="H2" s="55"/>
      <c r="I2" s="55"/>
      <c r="J2" s="56"/>
    </row>
    <row r="3" spans="1:10" x14ac:dyDescent="0.25">
      <c r="A3" s="66"/>
      <c r="B3" s="57"/>
      <c r="C3" s="58"/>
      <c r="D3" s="59"/>
      <c r="E3" s="57"/>
      <c r="F3" s="59"/>
      <c r="G3" s="54"/>
      <c r="H3" s="55"/>
      <c r="I3" s="55"/>
      <c r="J3" s="56"/>
    </row>
    <row r="4" spans="1:10" ht="45" x14ac:dyDescent="0.25">
      <c r="A4" s="66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37"/>
      <c r="I4" s="10" t="s">
        <v>0</v>
      </c>
      <c r="J4" s="10" t="s">
        <v>1</v>
      </c>
    </row>
    <row r="5" spans="1:10" ht="18" customHeight="1" x14ac:dyDescent="0.25">
      <c r="A5" s="66"/>
      <c r="B5" s="60" t="s">
        <v>3</v>
      </c>
      <c r="C5" s="61" t="s">
        <v>18</v>
      </c>
      <c r="D5" s="60" t="s">
        <v>4</v>
      </c>
      <c r="E5" s="60" t="s">
        <v>3</v>
      </c>
      <c r="F5" s="60" t="s">
        <v>18</v>
      </c>
      <c r="G5" s="60" t="s">
        <v>3</v>
      </c>
      <c r="H5" s="17"/>
      <c r="I5" s="61" t="s">
        <v>2</v>
      </c>
      <c r="J5" s="61" t="s">
        <v>2</v>
      </c>
    </row>
    <row r="6" spans="1:10" ht="15" customHeight="1" x14ac:dyDescent="0.25">
      <c r="A6" s="67"/>
      <c r="B6" s="60"/>
      <c r="C6" s="61"/>
      <c r="D6" s="60"/>
      <c r="E6" s="60"/>
      <c r="F6" s="60"/>
      <c r="G6" s="60"/>
      <c r="H6" s="18"/>
      <c r="I6" s="61"/>
      <c r="J6" s="61"/>
    </row>
    <row r="7" spans="1:10" ht="15.75" x14ac:dyDescent="0.25">
      <c r="A7" s="19">
        <v>42005</v>
      </c>
      <c r="B7" s="20">
        <v>311010</v>
      </c>
      <c r="C7" s="21">
        <v>724</v>
      </c>
      <c r="D7" s="20">
        <v>333320</v>
      </c>
      <c r="E7" s="20">
        <v>1203</v>
      </c>
      <c r="F7" s="48">
        <v>3.5</v>
      </c>
      <c r="G7" s="20">
        <v>312213</v>
      </c>
      <c r="H7" s="37"/>
      <c r="I7" s="23">
        <v>38.86</v>
      </c>
      <c r="J7" s="23">
        <v>2.72</v>
      </c>
    </row>
    <row r="8" spans="1:10" ht="15.75" x14ac:dyDescent="0.25">
      <c r="A8" s="19">
        <v>42036</v>
      </c>
      <c r="B8" s="20">
        <v>289876</v>
      </c>
      <c r="C8" s="24">
        <v>639</v>
      </c>
      <c r="D8" s="20">
        <v>278007</v>
      </c>
      <c r="E8" s="20">
        <v>0</v>
      </c>
      <c r="F8" s="24">
        <v>0</v>
      </c>
      <c r="G8" s="20">
        <v>289876</v>
      </c>
      <c r="H8" s="37"/>
      <c r="I8" s="20">
        <v>39.06</v>
      </c>
      <c r="J8" s="20">
        <v>3.15</v>
      </c>
    </row>
    <row r="9" spans="1:10" ht="15.75" x14ac:dyDescent="0.25">
      <c r="A9" s="19">
        <v>42064</v>
      </c>
      <c r="B9" s="20">
        <v>330238</v>
      </c>
      <c r="C9" s="21">
        <v>696</v>
      </c>
      <c r="D9" s="20">
        <v>292249</v>
      </c>
      <c r="E9" s="20">
        <v>1518</v>
      </c>
      <c r="F9" s="47">
        <v>4</v>
      </c>
      <c r="G9" s="20">
        <v>331756</v>
      </c>
      <c r="H9" s="37"/>
      <c r="I9" s="23">
        <v>40.049999999999997</v>
      </c>
      <c r="J9" s="23">
        <v>2.85</v>
      </c>
    </row>
    <row r="10" spans="1:10" ht="15.75" x14ac:dyDescent="0.25">
      <c r="A10" s="19">
        <v>42095</v>
      </c>
      <c r="B10" s="20">
        <v>300249</v>
      </c>
      <c r="C10" s="21">
        <v>706</v>
      </c>
      <c r="D10" s="20">
        <v>295480</v>
      </c>
      <c r="E10" s="20">
        <v>1191</v>
      </c>
      <c r="F10" s="47">
        <v>3.5</v>
      </c>
      <c r="G10" s="20">
        <v>301440</v>
      </c>
      <c r="H10" s="37"/>
      <c r="I10" s="23">
        <v>38.880000000000003</v>
      </c>
      <c r="J10" s="23">
        <v>3.32</v>
      </c>
    </row>
    <row r="11" spans="1:10" ht="15.75" x14ac:dyDescent="0.25">
      <c r="A11" s="19">
        <v>42125</v>
      </c>
      <c r="B11" s="20">
        <v>313058</v>
      </c>
      <c r="C11" s="21">
        <v>718</v>
      </c>
      <c r="D11" s="20">
        <v>295066</v>
      </c>
      <c r="E11" s="20">
        <v>0</v>
      </c>
      <c r="F11" s="47">
        <v>0</v>
      </c>
      <c r="G11" s="20">
        <v>313058</v>
      </c>
      <c r="H11" s="37"/>
      <c r="I11" s="23">
        <v>39.51</v>
      </c>
      <c r="J11" s="23">
        <v>3.18</v>
      </c>
    </row>
    <row r="12" spans="1:10" ht="15.75" x14ac:dyDescent="0.25">
      <c r="A12" s="19">
        <v>42156</v>
      </c>
      <c r="B12" s="26">
        <v>313895</v>
      </c>
      <c r="C12" s="21">
        <v>675</v>
      </c>
      <c r="D12" s="20">
        <v>263537</v>
      </c>
      <c r="E12" s="26">
        <v>1674</v>
      </c>
      <c r="F12" s="47">
        <v>4.5</v>
      </c>
      <c r="G12" s="20">
        <v>315569</v>
      </c>
      <c r="H12" s="37"/>
      <c r="I12" s="23">
        <v>38.49</v>
      </c>
      <c r="J12" s="23">
        <v>3.08</v>
      </c>
    </row>
    <row r="13" spans="1:10" ht="15.75" x14ac:dyDescent="0.25">
      <c r="A13" s="19">
        <v>42186</v>
      </c>
      <c r="B13" s="20">
        <v>257466</v>
      </c>
      <c r="C13" s="27">
        <v>681</v>
      </c>
      <c r="D13" s="20">
        <v>214744</v>
      </c>
      <c r="E13" s="20">
        <v>907</v>
      </c>
      <c r="F13" s="47">
        <v>3</v>
      </c>
      <c r="G13" s="20">
        <v>258373</v>
      </c>
      <c r="H13" s="37"/>
      <c r="I13" s="23">
        <v>41.34</v>
      </c>
      <c r="J13" s="23">
        <v>3.14</v>
      </c>
    </row>
    <row r="14" spans="1:10" ht="15.75" x14ac:dyDescent="0.25">
      <c r="A14" s="19">
        <v>42217</v>
      </c>
      <c r="B14" s="20">
        <v>312856</v>
      </c>
      <c r="C14" s="28">
        <v>739</v>
      </c>
      <c r="D14" s="20">
        <v>279552</v>
      </c>
      <c r="E14" s="20">
        <v>0</v>
      </c>
      <c r="F14" s="47">
        <v>0</v>
      </c>
      <c r="G14" s="20">
        <v>312856</v>
      </c>
      <c r="H14" s="37"/>
      <c r="I14" s="23">
        <v>40.11</v>
      </c>
      <c r="J14" s="23">
        <v>3.38</v>
      </c>
    </row>
    <row r="15" spans="1:10" ht="15.75" x14ac:dyDescent="0.25">
      <c r="A15" s="19">
        <v>42248</v>
      </c>
      <c r="B15" s="20">
        <v>332572</v>
      </c>
      <c r="C15" s="28">
        <v>707</v>
      </c>
      <c r="D15" s="20">
        <v>291643</v>
      </c>
      <c r="E15" s="20">
        <v>1505</v>
      </c>
      <c r="F15" s="47">
        <v>4</v>
      </c>
      <c r="G15" s="20">
        <v>334077</v>
      </c>
      <c r="H15" s="37"/>
      <c r="I15" s="23">
        <v>38.47</v>
      </c>
      <c r="J15" s="23">
        <v>3.51</v>
      </c>
    </row>
    <row r="16" spans="1:10" ht="15.75" x14ac:dyDescent="0.25">
      <c r="A16" s="19">
        <v>42278</v>
      </c>
      <c r="B16" s="20">
        <v>299140</v>
      </c>
      <c r="C16" s="27">
        <v>702</v>
      </c>
      <c r="D16" s="20">
        <v>263399</v>
      </c>
      <c r="E16" s="20">
        <v>2045</v>
      </c>
      <c r="F16" s="47">
        <v>6</v>
      </c>
      <c r="G16" s="20">
        <v>301185</v>
      </c>
      <c r="H16" s="37"/>
      <c r="I16" s="23">
        <v>40.729999999999997</v>
      </c>
      <c r="J16" s="23">
        <v>4.2699999999999996</v>
      </c>
    </row>
    <row r="17" spans="1:10" ht="15.75" x14ac:dyDescent="0.25">
      <c r="A17" s="19">
        <v>42309</v>
      </c>
      <c r="B17" s="20">
        <v>282868</v>
      </c>
      <c r="C17" s="27">
        <v>708</v>
      </c>
      <c r="D17" s="20">
        <v>276190</v>
      </c>
      <c r="E17" s="20">
        <v>2023</v>
      </c>
      <c r="F17" s="20">
        <v>6.33</v>
      </c>
      <c r="G17" s="20">
        <v>284891</v>
      </c>
      <c r="H17" s="37"/>
      <c r="I17" s="23">
        <v>40.06</v>
      </c>
      <c r="J17" s="23">
        <v>3.94</v>
      </c>
    </row>
    <row r="18" spans="1:10" ht="15.75" x14ac:dyDescent="0.25">
      <c r="A18" s="19">
        <v>42339</v>
      </c>
      <c r="B18" s="20">
        <v>306526</v>
      </c>
      <c r="C18" s="27">
        <v>735</v>
      </c>
      <c r="D18" s="20">
        <v>327794</v>
      </c>
      <c r="E18" s="20">
        <v>1335</v>
      </c>
      <c r="F18" s="20">
        <v>4</v>
      </c>
      <c r="G18" s="20">
        <v>307861</v>
      </c>
      <c r="H18" s="39"/>
      <c r="I18" s="23">
        <v>41.6</v>
      </c>
      <c r="J18" s="23">
        <v>2.93</v>
      </c>
    </row>
    <row r="19" spans="1:10" ht="15.75" x14ac:dyDescent="0.25">
      <c r="A19" s="29"/>
      <c r="B19" s="40"/>
      <c r="C19" s="40"/>
      <c r="D19" s="40"/>
      <c r="E19" s="40"/>
      <c r="F19" s="40"/>
      <c r="G19" s="40"/>
      <c r="H19" s="40"/>
      <c r="I19" s="40"/>
      <c r="J19" s="41"/>
    </row>
    <row r="20" spans="1:10" ht="15.75" x14ac:dyDescent="0.25">
      <c r="A20" s="6" t="s">
        <v>5</v>
      </c>
      <c r="B20" s="31">
        <f>COUNT(B7:B18)</f>
        <v>12</v>
      </c>
      <c r="C20" s="31">
        <f>COUNT(C7:C18)</f>
        <v>12</v>
      </c>
      <c r="D20" s="31">
        <f t="shared" ref="D20" si="0">COUNT(D7:D18)</f>
        <v>12</v>
      </c>
      <c r="E20" s="31">
        <f>COUNT(E7:E18)</f>
        <v>12</v>
      </c>
      <c r="F20" s="31">
        <f>COUNT(F7:F18)</f>
        <v>12</v>
      </c>
      <c r="G20" s="31">
        <f>COUNT(G7:G19)</f>
        <v>12</v>
      </c>
      <c r="H20" s="37"/>
      <c r="I20" s="31">
        <f>COUNT(I7:I18)</f>
        <v>12</v>
      </c>
      <c r="J20" s="31">
        <f>COUNT(J7:J18)</f>
        <v>12</v>
      </c>
    </row>
    <row r="21" spans="1:10" ht="15.75" x14ac:dyDescent="0.25">
      <c r="A21" s="8" t="s">
        <v>6</v>
      </c>
      <c r="B21" s="32">
        <f>AVERAGE(B7:B18)</f>
        <v>304146.16666666669</v>
      </c>
      <c r="C21" s="32">
        <f t="shared" ref="C21:E21" si="1">AVERAGE(C7:C18)</f>
        <v>702.5</v>
      </c>
      <c r="D21" s="32">
        <f t="shared" si="1"/>
        <v>284248.41666666669</v>
      </c>
      <c r="E21" s="32">
        <f t="shared" si="1"/>
        <v>1116.75</v>
      </c>
      <c r="F21" s="32">
        <f>AVERAGE(F7:F18)</f>
        <v>3.2358333333333333</v>
      </c>
      <c r="G21" s="32">
        <f>AVERAGE(G7:G19)</f>
        <v>305262.91666666669</v>
      </c>
      <c r="H21" s="37"/>
      <c r="I21" s="32">
        <f>AVERAGE(I7:I18)</f>
        <v>39.763333333333335</v>
      </c>
      <c r="J21" s="32">
        <f>AVERAGE(J7:J18)</f>
        <v>3.2891666666666661</v>
      </c>
    </row>
    <row r="22" spans="1:10" ht="15.75" x14ac:dyDescent="0.25">
      <c r="A22" s="7" t="s">
        <v>7</v>
      </c>
      <c r="B22" s="31">
        <f t="shared" ref="B22:F22" si="2">STDEV(B7:B18)</f>
        <v>20599.194400988039</v>
      </c>
      <c r="C22" s="31">
        <f t="shared" si="2"/>
        <v>27.71117267293268</v>
      </c>
      <c r="D22" s="31">
        <f t="shared" si="2"/>
        <v>30875.954855925473</v>
      </c>
      <c r="E22" s="31">
        <f>STDEV(E7:E18)</f>
        <v>747.79532019737258</v>
      </c>
      <c r="F22" s="31">
        <f t="shared" si="2"/>
        <v>2.1778114883496871</v>
      </c>
      <c r="G22" s="31">
        <f>STDEV(G7:G19)</f>
        <v>20656.28393253528</v>
      </c>
      <c r="H22" s="37"/>
      <c r="I22" s="31">
        <f>STDEV(I7:I18)</f>
        <v>1.0674211346923381</v>
      </c>
      <c r="J22" s="31">
        <f>STDEV(J7:J18)</f>
        <v>0.44585889193236483</v>
      </c>
    </row>
    <row r="23" spans="1:10" ht="15.75" x14ac:dyDescent="0.25">
      <c r="A23" s="7" t="s">
        <v>8</v>
      </c>
      <c r="B23" s="31">
        <f t="shared" ref="B23:F23" si="3">MIN(B7:B18)</f>
        <v>257466</v>
      </c>
      <c r="C23" s="31">
        <f t="shared" si="3"/>
        <v>639</v>
      </c>
      <c r="D23" s="31">
        <f t="shared" si="3"/>
        <v>214744</v>
      </c>
      <c r="E23" s="31">
        <f t="shared" si="3"/>
        <v>0</v>
      </c>
      <c r="F23" s="31">
        <f t="shared" si="3"/>
        <v>0</v>
      </c>
      <c r="G23" s="31">
        <f>MIN(G7:G19)</f>
        <v>258373</v>
      </c>
      <c r="H23" s="37"/>
      <c r="I23" s="31">
        <f>MIN(I7:I18)</f>
        <v>38.47</v>
      </c>
      <c r="J23" s="31">
        <f>MIN(J7:J18)</f>
        <v>2.72</v>
      </c>
    </row>
    <row r="24" spans="1:10" ht="15.75" x14ac:dyDescent="0.25">
      <c r="A24" s="7" t="s">
        <v>9</v>
      </c>
      <c r="B24" s="31">
        <f t="shared" ref="B24:F24" si="4">MAX(B7:B18)</f>
        <v>332572</v>
      </c>
      <c r="C24" s="31">
        <f t="shared" si="4"/>
        <v>739</v>
      </c>
      <c r="D24" s="31">
        <f t="shared" si="4"/>
        <v>333320</v>
      </c>
      <c r="E24" s="31">
        <f t="shared" si="4"/>
        <v>2045</v>
      </c>
      <c r="F24" s="31">
        <f t="shared" si="4"/>
        <v>6.33</v>
      </c>
      <c r="G24" s="31">
        <f>MAX(G7:G19)</f>
        <v>334077</v>
      </c>
      <c r="H24" s="42"/>
      <c r="I24" s="31">
        <f>MAX(I7:I18)</f>
        <v>41.6</v>
      </c>
      <c r="J24" s="31">
        <f>MAX(J7:J18)</f>
        <v>4.2699999999999996</v>
      </c>
    </row>
    <row r="25" spans="1:10" ht="15.75" x14ac:dyDescent="0.25">
      <c r="A25" s="8" t="s">
        <v>62</v>
      </c>
      <c r="B25" s="33">
        <f>SUM(B7:B18)</f>
        <v>3649754</v>
      </c>
      <c r="C25" s="34">
        <f t="shared" ref="C25:F25" si="5">SUM(C7:C18)</f>
        <v>8430</v>
      </c>
      <c r="D25" s="33">
        <f t="shared" si="5"/>
        <v>3410981</v>
      </c>
      <c r="E25" s="34">
        <f t="shared" si="5"/>
        <v>13401</v>
      </c>
      <c r="F25" s="34">
        <f t="shared" si="5"/>
        <v>38.83</v>
      </c>
      <c r="G25" s="33">
        <f>SUM(G7:G19)</f>
        <v>3663155</v>
      </c>
      <c r="H25" s="43"/>
      <c r="I25" s="33"/>
      <c r="J25" s="33"/>
    </row>
    <row r="32" spans="1:10" ht="26.25" customHeight="1" x14ac:dyDescent="0.25"/>
    <row r="55" spans="1:8" ht="15.75" x14ac:dyDescent="0.25">
      <c r="A55" s="1"/>
      <c r="B55" s="2"/>
      <c r="C55" s="2"/>
      <c r="D55" s="2"/>
      <c r="E55" s="2"/>
      <c r="F55" s="5"/>
      <c r="G55" s="5"/>
      <c r="H55" s="4"/>
    </row>
  </sheetData>
  <mergeCells count="13">
    <mergeCell ref="G5:G6"/>
    <mergeCell ref="I5:I6"/>
    <mergeCell ref="J5:J6"/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="75" zoomScaleNormal="75" workbookViewId="0">
      <selection activeCell="P28" sqref="P28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0" ht="26.25" customHeight="1" x14ac:dyDescent="0.25">
      <c r="A1" s="63" t="s">
        <v>64</v>
      </c>
      <c r="B1" s="64"/>
      <c r="C1" s="64"/>
      <c r="D1" s="64"/>
      <c r="E1" s="64"/>
      <c r="F1" s="64"/>
      <c r="G1" s="64"/>
      <c r="H1" s="64"/>
      <c r="I1" s="64"/>
      <c r="J1" s="65"/>
    </row>
    <row r="2" spans="1:10" x14ac:dyDescent="0.25">
      <c r="A2" s="66" t="s">
        <v>13</v>
      </c>
      <c r="B2" s="54" t="s">
        <v>14</v>
      </c>
      <c r="C2" s="55"/>
      <c r="D2" s="56"/>
      <c r="E2" s="54" t="s">
        <v>15</v>
      </c>
      <c r="F2" s="56"/>
      <c r="G2" s="54" t="s">
        <v>16</v>
      </c>
      <c r="H2" s="55"/>
      <c r="I2" s="55"/>
      <c r="J2" s="56"/>
    </row>
    <row r="3" spans="1:10" x14ac:dyDescent="0.25">
      <c r="A3" s="66"/>
      <c r="B3" s="57"/>
      <c r="C3" s="58"/>
      <c r="D3" s="59"/>
      <c r="E3" s="57"/>
      <c r="F3" s="59"/>
      <c r="G3" s="54"/>
      <c r="H3" s="55"/>
      <c r="I3" s="55"/>
      <c r="J3" s="56"/>
    </row>
    <row r="4" spans="1:10" ht="45" x14ac:dyDescent="0.25">
      <c r="A4" s="66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37"/>
      <c r="I4" s="10" t="s">
        <v>0</v>
      </c>
      <c r="J4" s="10" t="s">
        <v>1</v>
      </c>
    </row>
    <row r="5" spans="1:10" ht="18" customHeight="1" x14ac:dyDescent="0.25">
      <c r="A5" s="66"/>
      <c r="B5" s="60" t="s">
        <v>3</v>
      </c>
      <c r="C5" s="61" t="s">
        <v>18</v>
      </c>
      <c r="D5" s="60" t="s">
        <v>4</v>
      </c>
      <c r="E5" s="60" t="s">
        <v>3</v>
      </c>
      <c r="F5" s="60" t="s">
        <v>18</v>
      </c>
      <c r="G5" s="60" t="s">
        <v>3</v>
      </c>
      <c r="H5" s="17"/>
      <c r="I5" s="61" t="s">
        <v>2</v>
      </c>
      <c r="J5" s="61" t="s">
        <v>2</v>
      </c>
    </row>
    <row r="6" spans="1:10" ht="15" customHeight="1" x14ac:dyDescent="0.25">
      <c r="A6" s="67"/>
      <c r="B6" s="60"/>
      <c r="C6" s="61"/>
      <c r="D6" s="60"/>
      <c r="E6" s="60"/>
      <c r="F6" s="60"/>
      <c r="G6" s="60"/>
      <c r="H6" s="18"/>
      <c r="I6" s="61"/>
      <c r="J6" s="61"/>
    </row>
    <row r="7" spans="1:10" ht="15.75" x14ac:dyDescent="0.25">
      <c r="A7" s="19">
        <v>42370</v>
      </c>
      <c r="B7" s="20">
        <v>265107</v>
      </c>
      <c r="C7" s="21">
        <v>737</v>
      </c>
      <c r="D7" s="20">
        <v>284703</v>
      </c>
      <c r="E7" s="20">
        <v>0</v>
      </c>
      <c r="F7" s="48">
        <v>0</v>
      </c>
      <c r="G7" s="20">
        <v>265107</v>
      </c>
      <c r="H7" s="37"/>
      <c r="I7" s="23">
        <v>35.9</v>
      </c>
      <c r="J7" s="23">
        <v>3.5</v>
      </c>
    </row>
    <row r="8" spans="1:10" ht="15.75" x14ac:dyDescent="0.25">
      <c r="A8" s="19">
        <v>42401</v>
      </c>
      <c r="B8" s="20">
        <v>261231</v>
      </c>
      <c r="C8" s="24">
        <v>681</v>
      </c>
      <c r="D8" s="20">
        <v>269587</v>
      </c>
      <c r="E8" s="20">
        <v>3836</v>
      </c>
      <c r="F8" s="24">
        <v>12.5</v>
      </c>
      <c r="G8" s="20">
        <v>265067</v>
      </c>
      <c r="H8" s="37"/>
      <c r="I8" s="20">
        <v>41</v>
      </c>
      <c r="J8" s="20">
        <v>3</v>
      </c>
    </row>
    <row r="9" spans="1:10" ht="15.75" x14ac:dyDescent="0.25">
      <c r="A9" s="19">
        <v>42430</v>
      </c>
      <c r="B9" s="20">
        <v>311370</v>
      </c>
      <c r="C9" s="21">
        <v>740</v>
      </c>
      <c r="D9" s="20">
        <v>289405</v>
      </c>
      <c r="E9" s="20">
        <v>0</v>
      </c>
      <c r="F9" s="47">
        <v>0</v>
      </c>
      <c r="G9" s="20">
        <v>311370</v>
      </c>
      <c r="H9" s="37"/>
      <c r="I9" s="23">
        <v>39.200000000000003</v>
      </c>
      <c r="J9" s="23">
        <v>4.0999999999999996</v>
      </c>
    </row>
    <row r="10" spans="1:10" ht="15.75" x14ac:dyDescent="0.25">
      <c r="A10" s="19">
        <v>42461</v>
      </c>
      <c r="B10" s="20">
        <v>288736</v>
      </c>
      <c r="C10" s="21">
        <v>704</v>
      </c>
      <c r="D10" s="20">
        <v>294917</v>
      </c>
      <c r="E10" s="20">
        <v>0</v>
      </c>
      <c r="F10" s="47">
        <v>0</v>
      </c>
      <c r="G10" s="20">
        <v>288736</v>
      </c>
      <c r="H10" s="37"/>
      <c r="I10" s="23">
        <v>40.1</v>
      </c>
      <c r="J10" s="23">
        <v>4.2</v>
      </c>
    </row>
    <row r="11" spans="1:10" ht="15.75" x14ac:dyDescent="0.25">
      <c r="A11" s="19">
        <v>42491</v>
      </c>
      <c r="B11" s="20">
        <v>314222</v>
      </c>
      <c r="C11" s="21">
        <v>736</v>
      </c>
      <c r="D11" s="20">
        <v>302998</v>
      </c>
      <c r="E11" s="20">
        <v>1195</v>
      </c>
      <c r="F11" s="47">
        <v>3.5</v>
      </c>
      <c r="G11" s="20">
        <v>315417</v>
      </c>
      <c r="H11" s="37"/>
      <c r="I11" s="23">
        <v>31.25</v>
      </c>
      <c r="J11" s="23">
        <v>3.27</v>
      </c>
    </row>
    <row r="12" spans="1:10" ht="15.75" x14ac:dyDescent="0.25">
      <c r="A12" s="19">
        <v>42522</v>
      </c>
      <c r="B12" s="26">
        <v>283893</v>
      </c>
      <c r="C12" s="21">
        <v>712</v>
      </c>
      <c r="D12" s="20">
        <v>271426</v>
      </c>
      <c r="E12" s="26">
        <v>0</v>
      </c>
      <c r="F12" s="47">
        <v>0</v>
      </c>
      <c r="G12" s="20">
        <v>283893</v>
      </c>
      <c r="H12" s="37"/>
      <c r="I12" s="23">
        <v>39.200000000000003</v>
      </c>
      <c r="J12" s="23">
        <v>3</v>
      </c>
    </row>
    <row r="13" spans="1:10" ht="15.75" x14ac:dyDescent="0.25">
      <c r="A13" s="19">
        <v>42552</v>
      </c>
      <c r="B13" s="20">
        <v>267166</v>
      </c>
      <c r="C13" s="27">
        <v>713</v>
      </c>
      <c r="D13" s="20">
        <v>220997</v>
      </c>
      <c r="E13" s="20">
        <v>0</v>
      </c>
      <c r="F13" s="47">
        <v>0</v>
      </c>
      <c r="G13" s="20">
        <v>267166</v>
      </c>
      <c r="H13" s="37"/>
      <c r="I13" s="23">
        <v>37</v>
      </c>
      <c r="J13" s="23">
        <v>2.9</v>
      </c>
    </row>
    <row r="14" spans="1:10" ht="15.75" x14ac:dyDescent="0.25">
      <c r="A14" s="19">
        <v>42583</v>
      </c>
      <c r="B14" s="20">
        <v>262428</v>
      </c>
      <c r="C14" s="28">
        <v>720</v>
      </c>
      <c r="D14" s="20">
        <v>207227</v>
      </c>
      <c r="E14" s="20">
        <v>1604</v>
      </c>
      <c r="F14" s="47">
        <v>5.5</v>
      </c>
      <c r="G14" s="20">
        <v>264032</v>
      </c>
      <c r="H14" s="37"/>
      <c r="I14" s="23">
        <v>37.700000000000003</v>
      </c>
      <c r="J14" s="23">
        <v>3.8</v>
      </c>
    </row>
    <row r="15" spans="1:10" ht="15.75" x14ac:dyDescent="0.25">
      <c r="A15" s="19">
        <v>42614</v>
      </c>
      <c r="B15" s="20">
        <v>252666</v>
      </c>
      <c r="C15" s="28">
        <v>710</v>
      </c>
      <c r="D15" s="20">
        <v>208995</v>
      </c>
      <c r="E15" s="20">
        <v>0</v>
      </c>
      <c r="F15" s="47">
        <v>0</v>
      </c>
      <c r="G15" s="20">
        <v>252666</v>
      </c>
      <c r="H15" s="37"/>
      <c r="I15" s="23">
        <v>36.9</v>
      </c>
      <c r="J15" s="23">
        <v>4.0999999999999996</v>
      </c>
    </row>
    <row r="16" spans="1:10" ht="15.75" x14ac:dyDescent="0.25">
      <c r="A16" s="19">
        <v>42644</v>
      </c>
      <c r="B16" s="20">
        <v>275088</v>
      </c>
      <c r="C16" s="27">
        <v>737</v>
      </c>
      <c r="D16" s="20">
        <v>217198</v>
      </c>
      <c r="E16" s="20">
        <v>0</v>
      </c>
      <c r="F16" s="47">
        <v>0</v>
      </c>
      <c r="G16" s="20">
        <v>275088</v>
      </c>
      <c r="H16" s="37"/>
      <c r="I16" s="23">
        <v>37.5</v>
      </c>
      <c r="J16" s="23">
        <v>2.2000000000000002</v>
      </c>
    </row>
    <row r="17" spans="1:10" ht="15.75" x14ac:dyDescent="0.25">
      <c r="A17" s="19">
        <v>42675</v>
      </c>
      <c r="B17" s="20">
        <v>188024</v>
      </c>
      <c r="C17" s="27">
        <v>711</v>
      </c>
      <c r="D17" s="20">
        <v>214132</v>
      </c>
      <c r="E17" s="20">
        <v>846</v>
      </c>
      <c r="F17" s="20">
        <v>4</v>
      </c>
      <c r="G17" s="20">
        <v>188870</v>
      </c>
      <c r="H17" s="37"/>
      <c r="I17" s="23">
        <v>39.1</v>
      </c>
      <c r="J17" s="23">
        <v>2.1</v>
      </c>
    </row>
    <row r="18" spans="1:10" ht="15.75" x14ac:dyDescent="0.25">
      <c r="A18" s="19">
        <v>42705</v>
      </c>
      <c r="B18" s="20">
        <v>188290</v>
      </c>
      <c r="C18" s="27">
        <v>674</v>
      </c>
      <c r="D18" s="20">
        <v>200012</v>
      </c>
      <c r="E18" s="20">
        <v>0</v>
      </c>
      <c r="F18" s="20">
        <v>0</v>
      </c>
      <c r="G18" s="20">
        <v>188290</v>
      </c>
      <c r="H18" s="39"/>
      <c r="I18" s="23">
        <v>41.6</v>
      </c>
      <c r="J18" s="23">
        <v>1.8</v>
      </c>
    </row>
    <row r="19" spans="1:10" ht="15.75" x14ac:dyDescent="0.25">
      <c r="A19" s="29"/>
      <c r="B19" s="40"/>
      <c r="C19" s="40"/>
      <c r="D19" s="40"/>
      <c r="E19" s="40"/>
      <c r="F19" s="40"/>
      <c r="G19" s="40"/>
      <c r="H19" s="40"/>
      <c r="I19" s="40"/>
      <c r="J19" s="41"/>
    </row>
    <row r="20" spans="1:10" ht="15.75" x14ac:dyDescent="0.25">
      <c r="A20" s="6" t="s">
        <v>5</v>
      </c>
      <c r="B20" s="31">
        <f>COUNT(B7:B18)</f>
        <v>12</v>
      </c>
      <c r="C20" s="31">
        <f>COUNT(C7:C18)</f>
        <v>12</v>
      </c>
      <c r="D20" s="31">
        <f t="shared" ref="D20" si="0">COUNT(D7:D18)</f>
        <v>12</v>
      </c>
      <c r="E20" s="31">
        <f>COUNT(E7:E18)</f>
        <v>12</v>
      </c>
      <c r="F20" s="31">
        <f>COUNT(F7:F18)</f>
        <v>12</v>
      </c>
      <c r="G20" s="31">
        <f>COUNT(G7:G19)</f>
        <v>12</v>
      </c>
      <c r="H20" s="37"/>
      <c r="I20" s="31">
        <f>COUNT(I7:I18)</f>
        <v>12</v>
      </c>
      <c r="J20" s="31">
        <f>COUNT(J7:J18)</f>
        <v>12</v>
      </c>
    </row>
    <row r="21" spans="1:10" ht="15.75" x14ac:dyDescent="0.25">
      <c r="A21" s="8" t="s">
        <v>6</v>
      </c>
      <c r="B21" s="32">
        <f>AVERAGE(B7:B18)</f>
        <v>263185.08333333331</v>
      </c>
      <c r="C21" s="32">
        <f t="shared" ref="C21:E21" si="1">AVERAGE(C7:C18)</f>
        <v>714.58333333333337</v>
      </c>
      <c r="D21" s="32">
        <f t="shared" si="1"/>
        <v>248466.41666666666</v>
      </c>
      <c r="E21" s="32">
        <f t="shared" si="1"/>
        <v>623.41666666666663</v>
      </c>
      <c r="F21" s="32">
        <f>AVERAGE(F7:F18)</f>
        <v>2.125</v>
      </c>
      <c r="G21" s="32">
        <f>AVERAGE(G7:G19)</f>
        <v>263808.5</v>
      </c>
      <c r="H21" s="37"/>
      <c r="I21" s="32">
        <f>AVERAGE(I7:I18)</f>
        <v>38.037500000000001</v>
      </c>
      <c r="J21" s="32">
        <f>AVERAGE(J7:J18)</f>
        <v>3.1641666666666666</v>
      </c>
    </row>
    <row r="22" spans="1:10" ht="15.75" x14ac:dyDescent="0.25">
      <c r="A22" s="7" t="s">
        <v>7</v>
      </c>
      <c r="B22" s="31">
        <f t="shared" ref="B22:F22" si="2">STDEV(B7:B18)</f>
        <v>39935.113035701288</v>
      </c>
      <c r="C22" s="31">
        <f t="shared" si="2"/>
        <v>21.46649962291491</v>
      </c>
      <c r="D22" s="31">
        <f t="shared" si="2"/>
        <v>40012.812689887935</v>
      </c>
      <c r="E22" s="31">
        <f>STDEV(E7:E18)</f>
        <v>1158.6698061557356</v>
      </c>
      <c r="F22" s="31">
        <f t="shared" si="2"/>
        <v>3.8205485089304791</v>
      </c>
      <c r="G22" s="31">
        <f>STDEV(G7:G19)</f>
        <v>39926.180388994704</v>
      </c>
      <c r="H22" s="37"/>
      <c r="I22" s="31">
        <f>STDEV(I7:I18)</f>
        <v>2.7463301959987527</v>
      </c>
      <c r="J22" s="31">
        <f>STDEV(J7:J18)</f>
        <v>0.82017136051319273</v>
      </c>
    </row>
    <row r="23" spans="1:10" ht="15.75" x14ac:dyDescent="0.25">
      <c r="A23" s="7" t="s">
        <v>8</v>
      </c>
      <c r="B23" s="31">
        <f t="shared" ref="B23:F23" si="3">MIN(B7:B18)</f>
        <v>188024</v>
      </c>
      <c r="C23" s="31">
        <f t="shared" si="3"/>
        <v>674</v>
      </c>
      <c r="D23" s="31">
        <f t="shared" si="3"/>
        <v>200012</v>
      </c>
      <c r="E23" s="31">
        <f t="shared" si="3"/>
        <v>0</v>
      </c>
      <c r="F23" s="31">
        <f t="shared" si="3"/>
        <v>0</v>
      </c>
      <c r="G23" s="31">
        <f>MIN(G7:G19)</f>
        <v>188290</v>
      </c>
      <c r="H23" s="37"/>
      <c r="I23" s="31">
        <f>MIN(I7:I18)</f>
        <v>31.25</v>
      </c>
      <c r="J23" s="31">
        <f>MIN(J7:J18)</f>
        <v>1.8</v>
      </c>
    </row>
    <row r="24" spans="1:10" ht="15.75" x14ac:dyDescent="0.25">
      <c r="A24" s="7" t="s">
        <v>9</v>
      </c>
      <c r="B24" s="31">
        <f t="shared" ref="B24:F24" si="4">MAX(B7:B18)</f>
        <v>314222</v>
      </c>
      <c r="C24" s="31">
        <f t="shared" si="4"/>
        <v>740</v>
      </c>
      <c r="D24" s="31">
        <f t="shared" si="4"/>
        <v>302998</v>
      </c>
      <c r="E24" s="31">
        <f t="shared" si="4"/>
        <v>3836</v>
      </c>
      <c r="F24" s="31">
        <f t="shared" si="4"/>
        <v>12.5</v>
      </c>
      <c r="G24" s="31">
        <f>MAX(G7:G19)</f>
        <v>315417</v>
      </c>
      <c r="H24" s="42"/>
      <c r="I24" s="31">
        <f>MAX(I7:I18)</f>
        <v>41.6</v>
      </c>
      <c r="J24" s="31">
        <f>MAX(J7:J18)</f>
        <v>4.2</v>
      </c>
    </row>
    <row r="25" spans="1:10" ht="15.75" x14ac:dyDescent="0.25">
      <c r="A25" s="8" t="s">
        <v>65</v>
      </c>
      <c r="B25" s="33">
        <f>SUM(B7:B18)</f>
        <v>3158221</v>
      </c>
      <c r="C25" s="34">
        <f t="shared" ref="C25:F25" si="5">SUM(C7:C18)</f>
        <v>8575</v>
      </c>
      <c r="D25" s="33">
        <f t="shared" si="5"/>
        <v>2981597</v>
      </c>
      <c r="E25" s="34">
        <f t="shared" si="5"/>
        <v>7481</v>
      </c>
      <c r="F25" s="34">
        <f t="shared" si="5"/>
        <v>25.5</v>
      </c>
      <c r="G25" s="33">
        <f>SUM(G7:G18)</f>
        <v>3165702</v>
      </c>
      <c r="H25" s="43"/>
      <c r="I25" s="33"/>
      <c r="J25" s="33"/>
    </row>
    <row r="32" spans="1:10" ht="26.25" customHeight="1" x14ac:dyDescent="0.25"/>
    <row r="55" spans="1:8" ht="15.75" x14ac:dyDescent="0.25">
      <c r="A55" s="1"/>
      <c r="B55" s="2"/>
      <c r="C55" s="2"/>
      <c r="D55" s="2"/>
      <c r="E55" s="2"/>
      <c r="F55" s="5"/>
      <c r="G55" s="5"/>
      <c r="H55" s="4"/>
    </row>
  </sheetData>
  <mergeCells count="13">
    <mergeCell ref="G5:G6"/>
    <mergeCell ref="I5:I6"/>
    <mergeCell ref="J5:J6"/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="75" zoomScaleNormal="75" workbookViewId="0">
      <selection activeCell="T27" sqref="T27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0" ht="26.25" customHeight="1" x14ac:dyDescent="0.25">
      <c r="A1" s="63" t="s">
        <v>67</v>
      </c>
      <c r="B1" s="64"/>
      <c r="C1" s="64"/>
      <c r="D1" s="64"/>
      <c r="E1" s="64"/>
      <c r="F1" s="64"/>
      <c r="G1" s="64"/>
      <c r="H1" s="64"/>
      <c r="I1" s="64"/>
      <c r="J1" s="65"/>
    </row>
    <row r="2" spans="1:10" x14ac:dyDescent="0.25">
      <c r="A2" s="66" t="s">
        <v>13</v>
      </c>
      <c r="B2" s="54" t="s">
        <v>14</v>
      </c>
      <c r="C2" s="55"/>
      <c r="D2" s="56"/>
      <c r="E2" s="54" t="s">
        <v>15</v>
      </c>
      <c r="F2" s="56"/>
      <c r="G2" s="54" t="s">
        <v>16</v>
      </c>
      <c r="H2" s="55"/>
      <c r="I2" s="55"/>
      <c r="J2" s="56"/>
    </row>
    <row r="3" spans="1:10" x14ac:dyDescent="0.25">
      <c r="A3" s="66"/>
      <c r="B3" s="57"/>
      <c r="C3" s="58"/>
      <c r="D3" s="59"/>
      <c r="E3" s="57"/>
      <c r="F3" s="59"/>
      <c r="G3" s="54"/>
      <c r="H3" s="55"/>
      <c r="I3" s="55"/>
      <c r="J3" s="56"/>
    </row>
    <row r="4" spans="1:10" ht="45" x14ac:dyDescent="0.25">
      <c r="A4" s="66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37"/>
      <c r="I4" s="10" t="s">
        <v>0</v>
      </c>
      <c r="J4" s="10" t="s">
        <v>1</v>
      </c>
    </row>
    <row r="5" spans="1:10" ht="18" customHeight="1" x14ac:dyDescent="0.25">
      <c r="A5" s="66"/>
      <c r="B5" s="60" t="s">
        <v>3</v>
      </c>
      <c r="C5" s="61" t="s">
        <v>18</v>
      </c>
      <c r="D5" s="60" t="s">
        <v>4</v>
      </c>
      <c r="E5" s="60" t="s">
        <v>3</v>
      </c>
      <c r="F5" s="60" t="s">
        <v>18</v>
      </c>
      <c r="G5" s="60" t="s">
        <v>3</v>
      </c>
      <c r="H5" s="17"/>
      <c r="I5" s="61" t="s">
        <v>2</v>
      </c>
      <c r="J5" s="61" t="s">
        <v>2</v>
      </c>
    </row>
    <row r="6" spans="1:10" ht="15" customHeight="1" x14ac:dyDescent="0.25">
      <c r="A6" s="67"/>
      <c r="B6" s="60"/>
      <c r="C6" s="61"/>
      <c r="D6" s="60"/>
      <c r="E6" s="60"/>
      <c r="F6" s="60"/>
      <c r="G6" s="60"/>
      <c r="H6" s="18"/>
      <c r="I6" s="61"/>
      <c r="J6" s="61"/>
    </row>
    <row r="7" spans="1:10" ht="15.75" x14ac:dyDescent="0.25">
      <c r="A7" s="19">
        <v>42736</v>
      </c>
      <c r="B7" s="20">
        <v>166927</v>
      </c>
      <c r="C7" s="21">
        <v>683</v>
      </c>
      <c r="D7" s="20">
        <v>176530</v>
      </c>
      <c r="E7" s="20">
        <v>0</v>
      </c>
      <c r="F7" s="48">
        <v>0</v>
      </c>
      <c r="G7" s="20">
        <v>166927</v>
      </c>
      <c r="H7" s="37"/>
      <c r="I7" s="23">
        <v>40.5</v>
      </c>
      <c r="J7" s="23">
        <v>1.8</v>
      </c>
    </row>
    <row r="8" spans="1:10" ht="15.75" x14ac:dyDescent="0.25">
      <c r="A8" s="19">
        <v>42767</v>
      </c>
      <c r="B8" s="20">
        <v>170253</v>
      </c>
      <c r="C8" s="24">
        <v>639</v>
      </c>
      <c r="D8" s="20">
        <v>187230</v>
      </c>
      <c r="E8" s="20">
        <v>0</v>
      </c>
      <c r="F8" s="49">
        <v>0</v>
      </c>
      <c r="G8" s="20">
        <v>170253</v>
      </c>
      <c r="H8" s="37"/>
      <c r="I8" s="20">
        <v>37.700000000000003</v>
      </c>
      <c r="J8" s="20">
        <v>2.2000000000000002</v>
      </c>
    </row>
    <row r="9" spans="1:10" ht="15.75" x14ac:dyDescent="0.25">
      <c r="A9" s="19">
        <v>42795</v>
      </c>
      <c r="B9" s="20">
        <v>167650</v>
      </c>
      <c r="C9" s="21">
        <v>615</v>
      </c>
      <c r="D9" s="20">
        <v>174765</v>
      </c>
      <c r="E9" s="25">
        <v>20233</v>
      </c>
      <c r="F9" s="47">
        <v>107</v>
      </c>
      <c r="G9" s="20">
        <v>187883</v>
      </c>
      <c r="H9" s="37"/>
      <c r="I9" s="23">
        <v>38.5</v>
      </c>
      <c r="J9" s="23">
        <v>2.2000000000000002</v>
      </c>
    </row>
    <row r="10" spans="1:10" ht="15.75" x14ac:dyDescent="0.25">
      <c r="A10" s="19">
        <v>42826</v>
      </c>
      <c r="B10" s="20">
        <v>101437</v>
      </c>
      <c r="C10" s="21">
        <v>638</v>
      </c>
      <c r="D10" s="20">
        <v>173838</v>
      </c>
      <c r="E10" s="20">
        <v>0</v>
      </c>
      <c r="F10" s="47">
        <v>0</v>
      </c>
      <c r="G10" s="20">
        <v>101437</v>
      </c>
      <c r="H10" s="37"/>
      <c r="I10" s="20">
        <v>40.4</v>
      </c>
      <c r="J10" s="20">
        <v>1.8</v>
      </c>
    </row>
    <row r="11" spans="1:10" ht="15.75" x14ac:dyDescent="0.25">
      <c r="A11" s="19">
        <v>42856</v>
      </c>
      <c r="B11" s="20">
        <v>153348</v>
      </c>
      <c r="C11" s="21">
        <v>675</v>
      </c>
      <c r="D11" s="20">
        <v>203015</v>
      </c>
      <c r="E11" s="20">
        <v>0</v>
      </c>
      <c r="F11" s="47">
        <v>0</v>
      </c>
      <c r="G11" s="20">
        <v>153348</v>
      </c>
      <c r="H11" s="37"/>
      <c r="I11" s="23">
        <v>37.6</v>
      </c>
      <c r="J11" s="23">
        <v>1.7</v>
      </c>
    </row>
    <row r="12" spans="1:10" ht="15.75" x14ac:dyDescent="0.25">
      <c r="A12" s="19">
        <v>42887</v>
      </c>
      <c r="B12" s="26">
        <v>143991</v>
      </c>
      <c r="C12" s="21">
        <v>665</v>
      </c>
      <c r="D12" s="20">
        <v>209751</v>
      </c>
      <c r="E12" s="26">
        <v>0</v>
      </c>
      <c r="F12" s="47">
        <v>0</v>
      </c>
      <c r="G12" s="20">
        <v>143991</v>
      </c>
      <c r="H12" s="37"/>
      <c r="I12" s="23">
        <v>40.89</v>
      </c>
      <c r="J12" s="23">
        <v>1.56</v>
      </c>
    </row>
    <row r="13" spans="1:10" ht="15.75" x14ac:dyDescent="0.25">
      <c r="A13" s="19">
        <v>42917</v>
      </c>
      <c r="B13" s="20">
        <v>131230</v>
      </c>
      <c r="C13" s="27">
        <v>628</v>
      </c>
      <c r="D13" s="20">
        <v>177955</v>
      </c>
      <c r="E13" s="20">
        <v>0</v>
      </c>
      <c r="F13" s="47">
        <v>0</v>
      </c>
      <c r="G13" s="20">
        <v>131230</v>
      </c>
      <c r="H13" s="37"/>
      <c r="I13" s="23">
        <v>39.6</v>
      </c>
      <c r="J13" s="23">
        <v>2</v>
      </c>
    </row>
    <row r="14" spans="1:10" ht="15.75" x14ac:dyDescent="0.25">
      <c r="A14" s="19">
        <v>42948</v>
      </c>
      <c r="B14" s="20">
        <v>116595</v>
      </c>
      <c r="C14" s="28">
        <v>685</v>
      </c>
      <c r="D14" s="20">
        <v>164032</v>
      </c>
      <c r="E14" s="20">
        <v>545</v>
      </c>
      <c r="F14" s="47">
        <v>4</v>
      </c>
      <c r="G14" s="20">
        <v>117140</v>
      </c>
      <c r="H14" s="37"/>
      <c r="I14" s="23">
        <v>38.5</v>
      </c>
      <c r="J14" s="23">
        <v>1.7</v>
      </c>
    </row>
    <row r="15" spans="1:10" ht="15.75" x14ac:dyDescent="0.25">
      <c r="A15" s="19">
        <v>42979</v>
      </c>
      <c r="B15" s="20">
        <v>123797</v>
      </c>
      <c r="C15" s="28">
        <v>708</v>
      </c>
      <c r="D15" s="20">
        <v>183692</v>
      </c>
      <c r="E15" s="20">
        <v>0</v>
      </c>
      <c r="F15" s="47">
        <v>0</v>
      </c>
      <c r="G15" s="20">
        <v>123797</v>
      </c>
      <c r="H15" s="37"/>
      <c r="I15" s="23">
        <v>39.6</v>
      </c>
      <c r="J15" s="23">
        <v>1.8</v>
      </c>
    </row>
    <row r="16" spans="1:10" ht="15.75" x14ac:dyDescent="0.25">
      <c r="A16" s="19">
        <v>43009</v>
      </c>
      <c r="B16" s="20">
        <v>140580</v>
      </c>
      <c r="C16" s="27">
        <v>709</v>
      </c>
      <c r="D16" s="20">
        <v>195976</v>
      </c>
      <c r="E16" s="20">
        <v>0</v>
      </c>
      <c r="F16" s="47">
        <v>0</v>
      </c>
      <c r="G16" s="20">
        <v>140580</v>
      </c>
      <c r="H16" s="37"/>
      <c r="I16" s="23">
        <v>38.799999999999997</v>
      </c>
      <c r="J16" s="23">
        <v>1.9</v>
      </c>
    </row>
    <row r="17" spans="1:10" ht="15.75" x14ac:dyDescent="0.25">
      <c r="A17" s="19">
        <v>43040</v>
      </c>
      <c r="B17" s="20">
        <v>132308</v>
      </c>
      <c r="C17" s="27">
        <v>698</v>
      </c>
      <c r="D17" s="20">
        <v>184516</v>
      </c>
      <c r="E17" s="20">
        <v>0</v>
      </c>
      <c r="F17" s="20">
        <v>0</v>
      </c>
      <c r="G17" s="20">
        <v>132308</v>
      </c>
      <c r="H17" s="37"/>
      <c r="I17" s="23">
        <v>35.200000000000003</v>
      </c>
      <c r="J17" s="23">
        <v>1.6</v>
      </c>
    </row>
    <row r="18" spans="1:10" ht="15.75" x14ac:dyDescent="0.25">
      <c r="A18" s="19">
        <v>43070</v>
      </c>
      <c r="B18" s="20">
        <v>125116</v>
      </c>
      <c r="C18" s="27">
        <v>713</v>
      </c>
      <c r="D18" s="20">
        <v>184110</v>
      </c>
      <c r="E18" s="20">
        <v>0</v>
      </c>
      <c r="F18" s="20">
        <v>0</v>
      </c>
      <c r="G18" s="20">
        <v>125116</v>
      </c>
      <c r="H18" s="39"/>
      <c r="I18" s="23">
        <v>35.200000000000003</v>
      </c>
      <c r="J18" s="23">
        <v>2.6</v>
      </c>
    </row>
    <row r="19" spans="1:10" ht="15.75" x14ac:dyDescent="0.25">
      <c r="A19" s="29"/>
      <c r="B19" s="40"/>
      <c r="C19" s="40"/>
      <c r="D19" s="40"/>
      <c r="E19" s="40"/>
      <c r="F19" s="40"/>
      <c r="G19" s="40"/>
      <c r="H19" s="40"/>
      <c r="I19" s="40"/>
      <c r="J19" s="41"/>
    </row>
    <row r="20" spans="1:10" ht="15.75" x14ac:dyDescent="0.25">
      <c r="A20" s="6" t="s">
        <v>5</v>
      </c>
      <c r="B20" s="31">
        <f>COUNT(B7:B18)</f>
        <v>12</v>
      </c>
      <c r="C20" s="31">
        <f>COUNT(C7:C18)</f>
        <v>12</v>
      </c>
      <c r="D20" s="31">
        <f t="shared" ref="D20" si="0">COUNT(D7:D18)</f>
        <v>12</v>
      </c>
      <c r="E20" s="31">
        <f>COUNT(E7:E18)</f>
        <v>12</v>
      </c>
      <c r="F20" s="31">
        <f>COUNT(F7:F18)</f>
        <v>12</v>
      </c>
      <c r="G20" s="31">
        <f>COUNT(G7:G19)</f>
        <v>12</v>
      </c>
      <c r="H20" s="37"/>
      <c r="I20" s="31">
        <f>COUNT(I7:I18)</f>
        <v>12</v>
      </c>
      <c r="J20" s="31">
        <f>COUNT(J7:J18)</f>
        <v>12</v>
      </c>
    </row>
    <row r="21" spans="1:10" ht="15.75" x14ac:dyDescent="0.25">
      <c r="A21" s="8" t="s">
        <v>6</v>
      </c>
      <c r="B21" s="32">
        <f>AVERAGE(B7:B18)</f>
        <v>139436</v>
      </c>
      <c r="C21" s="32">
        <f t="shared" ref="C21:E21" si="1">AVERAGE(C7:C18)</f>
        <v>671.33333333333337</v>
      </c>
      <c r="D21" s="32">
        <f t="shared" si="1"/>
        <v>184617.5</v>
      </c>
      <c r="E21" s="32">
        <f t="shared" si="1"/>
        <v>1731.5</v>
      </c>
      <c r="F21" s="32">
        <f>AVERAGE(F7:F18)</f>
        <v>9.25</v>
      </c>
      <c r="G21" s="32">
        <f>AVERAGE(G7:G19)</f>
        <v>141167.5</v>
      </c>
      <c r="H21" s="37"/>
      <c r="I21" s="32">
        <f>AVERAGE(I7:I18)</f>
        <v>38.540833333333332</v>
      </c>
      <c r="J21" s="32">
        <f>AVERAGE(J7:J18)</f>
        <v>1.905</v>
      </c>
    </row>
    <row r="22" spans="1:10" ht="15.75" x14ac:dyDescent="0.25">
      <c r="A22" s="7" t="s">
        <v>7</v>
      </c>
      <c r="B22" s="31">
        <f t="shared" ref="B22:F22" si="2">STDEV(B7:B18)</f>
        <v>21847.603767087054</v>
      </c>
      <c r="C22" s="31">
        <f t="shared" si="2"/>
        <v>34.105007185917948</v>
      </c>
      <c r="D22" s="31">
        <f t="shared" si="2"/>
        <v>12982.346982800074</v>
      </c>
      <c r="E22" s="31">
        <f>STDEV(E7:E18)</f>
        <v>5828.5676316195932</v>
      </c>
      <c r="F22" s="31">
        <f t="shared" si="2"/>
        <v>30.804736943882805</v>
      </c>
      <c r="G22" s="31">
        <f>STDEV(G7:G19)</f>
        <v>24755.166467187853</v>
      </c>
      <c r="H22" s="37"/>
      <c r="I22" s="31">
        <f>STDEV(I7:I18)</f>
        <v>1.8839535717756042</v>
      </c>
      <c r="J22" s="31">
        <f>STDEV(J7:J18)</f>
        <v>0.30080195840755125</v>
      </c>
    </row>
    <row r="23" spans="1:10" ht="15.75" x14ac:dyDescent="0.25">
      <c r="A23" s="7" t="s">
        <v>8</v>
      </c>
      <c r="B23" s="31">
        <f t="shared" ref="B23:F23" si="3">MIN(B7:B18)</f>
        <v>101437</v>
      </c>
      <c r="C23" s="31">
        <f t="shared" si="3"/>
        <v>615</v>
      </c>
      <c r="D23" s="31">
        <f t="shared" si="3"/>
        <v>164032</v>
      </c>
      <c r="E23" s="31">
        <f t="shared" si="3"/>
        <v>0</v>
      </c>
      <c r="F23" s="31">
        <f t="shared" si="3"/>
        <v>0</v>
      </c>
      <c r="G23" s="31">
        <f>MIN(G7:G19)</f>
        <v>101437</v>
      </c>
      <c r="H23" s="37"/>
      <c r="I23" s="31">
        <f>MIN(I7:I18)</f>
        <v>35.200000000000003</v>
      </c>
      <c r="J23" s="31">
        <f>MIN(J7:J18)</f>
        <v>1.56</v>
      </c>
    </row>
    <row r="24" spans="1:10" ht="15.75" x14ac:dyDescent="0.25">
      <c r="A24" s="7" t="s">
        <v>9</v>
      </c>
      <c r="B24" s="31">
        <f t="shared" ref="B24:F24" si="4">MAX(B7:B18)</f>
        <v>170253</v>
      </c>
      <c r="C24" s="31">
        <f t="shared" si="4"/>
        <v>713</v>
      </c>
      <c r="D24" s="31">
        <f t="shared" si="4"/>
        <v>209751</v>
      </c>
      <c r="E24" s="31">
        <f t="shared" si="4"/>
        <v>20233</v>
      </c>
      <c r="F24" s="31">
        <f t="shared" si="4"/>
        <v>107</v>
      </c>
      <c r="G24" s="31">
        <f>MAX(G7:G19)</f>
        <v>187883</v>
      </c>
      <c r="H24" s="42"/>
      <c r="I24" s="31">
        <f>MAX(I7:I18)</f>
        <v>40.89</v>
      </c>
      <c r="J24" s="31">
        <f>MAX(J7:J18)</f>
        <v>2.6</v>
      </c>
    </row>
    <row r="25" spans="1:10" ht="15.75" x14ac:dyDescent="0.25">
      <c r="A25" s="8" t="s">
        <v>68</v>
      </c>
      <c r="B25" s="33">
        <f>SUM(B7:B18)</f>
        <v>1673232</v>
      </c>
      <c r="C25" s="34">
        <f t="shared" ref="C25:F25" si="5">SUM(C7:C18)</f>
        <v>8056</v>
      </c>
      <c r="D25" s="33">
        <f t="shared" si="5"/>
        <v>2215410</v>
      </c>
      <c r="E25" s="34">
        <f t="shared" si="5"/>
        <v>20778</v>
      </c>
      <c r="F25" s="34">
        <f t="shared" si="5"/>
        <v>111</v>
      </c>
      <c r="G25" s="33">
        <f>SUM(G7:G18)</f>
        <v>1694010</v>
      </c>
      <c r="H25" s="43"/>
      <c r="I25" s="33"/>
      <c r="J25" s="33"/>
    </row>
    <row r="32" spans="1:10" ht="26.25" customHeight="1" x14ac:dyDescent="0.25"/>
    <row r="55" spans="1:8" ht="15.75" x14ac:dyDescent="0.25">
      <c r="A55" s="1"/>
      <c r="B55" s="2"/>
      <c r="C55" s="2"/>
      <c r="D55" s="2"/>
      <c r="E55" s="2"/>
      <c r="F55" s="5"/>
      <c r="G55" s="5"/>
      <c r="H55" s="4"/>
    </row>
  </sheetData>
  <mergeCells count="13">
    <mergeCell ref="G5:G6"/>
    <mergeCell ref="I5:I6"/>
    <mergeCell ref="J5:J6"/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="75" zoomScaleNormal="75" workbookViewId="0">
      <selection activeCell="G25" sqref="G25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0" hidden="1" customWidth="1"/>
    <col min="9" max="10" width="17.85546875" bestFit="1" customWidth="1"/>
  </cols>
  <sheetData>
    <row r="1" spans="1:10" ht="15.75" customHeight="1" x14ac:dyDescent="0.25">
      <c r="A1" s="63" t="s">
        <v>69</v>
      </c>
      <c r="B1" s="64"/>
      <c r="C1" s="64"/>
      <c r="D1" s="64"/>
      <c r="E1" s="64"/>
      <c r="F1" s="64"/>
      <c r="G1" s="64"/>
      <c r="H1" s="64"/>
      <c r="I1" s="64"/>
      <c r="J1" s="65"/>
    </row>
    <row r="2" spans="1:10" ht="15" customHeight="1" x14ac:dyDescent="0.25">
      <c r="A2" s="66" t="s">
        <v>13</v>
      </c>
      <c r="B2" s="54" t="s">
        <v>14</v>
      </c>
      <c r="C2" s="55"/>
      <c r="D2" s="56"/>
      <c r="E2" s="54" t="s">
        <v>15</v>
      </c>
      <c r="F2" s="56"/>
      <c r="G2" s="54" t="s">
        <v>16</v>
      </c>
      <c r="H2" s="55"/>
      <c r="I2" s="55"/>
      <c r="J2" s="56"/>
    </row>
    <row r="3" spans="1:10" ht="15" customHeight="1" x14ac:dyDescent="0.25">
      <c r="A3" s="66"/>
      <c r="B3" s="57"/>
      <c r="C3" s="58"/>
      <c r="D3" s="59"/>
      <c r="E3" s="57"/>
      <c r="F3" s="59"/>
      <c r="G3" s="54"/>
      <c r="H3" s="55"/>
      <c r="I3" s="55"/>
      <c r="J3" s="56"/>
    </row>
    <row r="4" spans="1:10" ht="45" x14ac:dyDescent="0.25">
      <c r="A4" s="66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37"/>
      <c r="I4" s="10" t="s">
        <v>0</v>
      </c>
      <c r="J4" s="10" t="s">
        <v>1</v>
      </c>
    </row>
    <row r="5" spans="1:10" ht="15" customHeight="1" x14ac:dyDescent="0.25">
      <c r="A5" s="66"/>
      <c r="B5" s="60" t="s">
        <v>3</v>
      </c>
      <c r="C5" s="61" t="s">
        <v>18</v>
      </c>
      <c r="D5" s="60" t="s">
        <v>4</v>
      </c>
      <c r="E5" s="60" t="s">
        <v>3</v>
      </c>
      <c r="F5" s="60" t="s">
        <v>18</v>
      </c>
      <c r="G5" s="60" t="s">
        <v>3</v>
      </c>
      <c r="H5" s="17"/>
      <c r="I5" s="61" t="s">
        <v>2</v>
      </c>
      <c r="J5" s="61" t="s">
        <v>2</v>
      </c>
    </row>
    <row r="6" spans="1:10" ht="15.75" x14ac:dyDescent="0.25">
      <c r="A6" s="67"/>
      <c r="B6" s="60"/>
      <c r="C6" s="61"/>
      <c r="D6" s="60"/>
      <c r="E6" s="60"/>
      <c r="F6" s="60"/>
      <c r="G6" s="60"/>
      <c r="H6" s="18"/>
      <c r="I6" s="61"/>
      <c r="J6" s="61"/>
    </row>
    <row r="7" spans="1:10" ht="15.75" x14ac:dyDescent="0.25">
      <c r="A7" s="19">
        <v>43101</v>
      </c>
      <c r="B7" s="20">
        <v>123468</v>
      </c>
      <c r="C7" s="21">
        <v>713</v>
      </c>
      <c r="D7" s="20">
        <v>176991</v>
      </c>
      <c r="E7" s="20">
        <v>0</v>
      </c>
      <c r="F7" s="48">
        <v>0</v>
      </c>
      <c r="G7" s="20">
        <v>123468</v>
      </c>
      <c r="H7" s="37"/>
      <c r="I7" s="23">
        <v>36.200000000000003</v>
      </c>
      <c r="J7" s="23">
        <v>1.6</v>
      </c>
    </row>
    <row r="8" spans="1:10" ht="15.75" x14ac:dyDescent="0.25">
      <c r="A8" s="19">
        <v>43132</v>
      </c>
      <c r="B8" s="20">
        <v>102399</v>
      </c>
      <c r="C8" s="24">
        <v>603</v>
      </c>
      <c r="D8" s="20">
        <v>146832</v>
      </c>
      <c r="E8" s="20">
        <v>3532</v>
      </c>
      <c r="F8" s="49">
        <v>26</v>
      </c>
      <c r="G8" s="20">
        <v>105931</v>
      </c>
      <c r="H8" s="37"/>
      <c r="I8" s="20">
        <v>40.4</v>
      </c>
      <c r="J8" s="20">
        <v>1.2</v>
      </c>
    </row>
    <row r="9" spans="1:10" ht="15.75" x14ac:dyDescent="0.25">
      <c r="A9" s="19">
        <v>43160</v>
      </c>
      <c r="B9" s="20">
        <v>128897</v>
      </c>
      <c r="C9" s="21">
        <v>736</v>
      </c>
      <c r="D9" s="20">
        <v>177162</v>
      </c>
      <c r="E9" s="25">
        <v>560</v>
      </c>
      <c r="F9" s="47">
        <v>4</v>
      </c>
      <c r="G9" s="20">
        <v>129457</v>
      </c>
      <c r="H9" s="37"/>
      <c r="I9" s="23">
        <v>37</v>
      </c>
      <c r="J9" s="23">
        <v>1.5</v>
      </c>
    </row>
    <row r="10" spans="1:10" ht="15.75" x14ac:dyDescent="0.25">
      <c r="A10" s="19">
        <v>43191</v>
      </c>
      <c r="B10" s="20">
        <v>126449</v>
      </c>
      <c r="C10" s="21">
        <v>712</v>
      </c>
      <c r="D10" s="20">
        <v>177026</v>
      </c>
      <c r="E10" s="20">
        <v>0</v>
      </c>
      <c r="F10" s="47">
        <v>0</v>
      </c>
      <c r="G10" s="20">
        <v>126449</v>
      </c>
      <c r="H10" s="37"/>
      <c r="I10" s="20">
        <v>39.4</v>
      </c>
      <c r="J10" s="20">
        <v>1.2</v>
      </c>
    </row>
    <row r="11" spans="1:10" ht="15.75" x14ac:dyDescent="0.25">
      <c r="A11" s="19">
        <v>43221</v>
      </c>
      <c r="B11" s="20">
        <v>134081</v>
      </c>
      <c r="C11" s="21">
        <v>737</v>
      </c>
      <c r="D11" s="20">
        <v>186824</v>
      </c>
      <c r="E11" s="20">
        <v>655</v>
      </c>
      <c r="F11" s="47">
        <v>4.5</v>
      </c>
      <c r="G11" s="20">
        <v>134736</v>
      </c>
      <c r="H11" s="37"/>
      <c r="I11" s="23">
        <v>39.4</v>
      </c>
      <c r="J11" s="23">
        <v>1</v>
      </c>
    </row>
    <row r="12" spans="1:10" ht="15.75" x14ac:dyDescent="0.25">
      <c r="A12" s="19">
        <v>43252</v>
      </c>
      <c r="B12" s="26">
        <v>66911</v>
      </c>
      <c r="C12" s="21">
        <v>423</v>
      </c>
      <c r="D12" s="20">
        <v>94190</v>
      </c>
      <c r="E12" s="26">
        <v>43579</v>
      </c>
      <c r="F12" s="47">
        <v>290</v>
      </c>
      <c r="G12" s="20">
        <v>110489</v>
      </c>
      <c r="H12" s="37"/>
      <c r="I12" s="23">
        <v>33</v>
      </c>
      <c r="J12" s="23">
        <v>3.8</v>
      </c>
    </row>
    <row r="13" spans="1:10" ht="15.75" x14ac:dyDescent="0.25">
      <c r="A13" s="19">
        <v>43282</v>
      </c>
      <c r="B13" s="20">
        <v>107291</v>
      </c>
      <c r="C13" s="27">
        <v>727</v>
      </c>
      <c r="D13" s="20">
        <v>155062</v>
      </c>
      <c r="E13" s="20">
        <v>1181</v>
      </c>
      <c r="F13" s="47">
        <v>10</v>
      </c>
      <c r="G13" s="20">
        <v>108471</v>
      </c>
      <c r="H13" s="37"/>
      <c r="I13" s="23">
        <v>34.1</v>
      </c>
      <c r="J13" s="23">
        <v>2.1</v>
      </c>
    </row>
    <row r="14" spans="1:10" ht="15.75" x14ac:dyDescent="0.25">
      <c r="A14" s="19">
        <v>43313</v>
      </c>
      <c r="B14" s="20">
        <v>108155</v>
      </c>
      <c r="C14" s="28">
        <v>710</v>
      </c>
      <c r="D14" s="20">
        <v>154392</v>
      </c>
      <c r="E14" s="20">
        <v>609</v>
      </c>
      <c r="F14" s="47">
        <v>5</v>
      </c>
      <c r="G14" s="20">
        <v>108764</v>
      </c>
      <c r="H14" s="37"/>
      <c r="I14" s="23">
        <v>34.299999999999997</v>
      </c>
      <c r="J14" s="23">
        <v>1.9</v>
      </c>
    </row>
    <row r="15" spans="1:10" ht="15.75" x14ac:dyDescent="0.25">
      <c r="A15" s="19">
        <v>43344</v>
      </c>
      <c r="B15" s="20">
        <v>109670</v>
      </c>
      <c r="C15" s="28">
        <v>714</v>
      </c>
      <c r="D15" s="20">
        <v>154028</v>
      </c>
      <c r="E15" s="20">
        <v>0</v>
      </c>
      <c r="F15" s="47">
        <v>0</v>
      </c>
      <c r="G15" s="20">
        <v>109670</v>
      </c>
      <c r="H15" s="37"/>
      <c r="I15" s="23">
        <v>34.6</v>
      </c>
      <c r="J15" s="23">
        <v>3.1</v>
      </c>
    </row>
    <row r="16" spans="1:10" ht="15.75" x14ac:dyDescent="0.25">
      <c r="A16" s="19">
        <v>43374</v>
      </c>
      <c r="B16" s="20">
        <v>120055</v>
      </c>
      <c r="C16" s="27">
        <v>719</v>
      </c>
      <c r="D16" s="20">
        <v>168122</v>
      </c>
      <c r="E16" s="20">
        <v>2672</v>
      </c>
      <c r="F16" s="47">
        <v>20</v>
      </c>
      <c r="G16" s="20">
        <v>122727</v>
      </c>
      <c r="H16" s="37"/>
      <c r="I16" s="23">
        <v>32.200000000000003</v>
      </c>
      <c r="J16" s="23">
        <v>4.7</v>
      </c>
    </row>
    <row r="17" spans="1:10" ht="15.75" x14ac:dyDescent="0.25">
      <c r="A17" s="19">
        <v>43405</v>
      </c>
      <c r="B17" s="20">
        <v>82598</v>
      </c>
      <c r="C17" s="27">
        <v>590</v>
      </c>
      <c r="D17" s="20">
        <v>113959</v>
      </c>
      <c r="E17" s="20">
        <v>13719</v>
      </c>
      <c r="F17" s="20">
        <v>123</v>
      </c>
      <c r="G17" s="20">
        <v>96317</v>
      </c>
      <c r="H17" s="37"/>
      <c r="I17" s="23">
        <v>31</v>
      </c>
      <c r="J17" s="23">
        <v>3.5</v>
      </c>
    </row>
    <row r="18" spans="1:10" ht="15.75" x14ac:dyDescent="0.25">
      <c r="A18" s="19">
        <v>43435</v>
      </c>
      <c r="B18" s="20">
        <v>69195</v>
      </c>
      <c r="C18" s="27">
        <v>663</v>
      </c>
      <c r="D18" s="20">
        <v>95278</v>
      </c>
      <c r="E18" s="20">
        <v>5928</v>
      </c>
      <c r="F18" s="20">
        <v>71</v>
      </c>
      <c r="G18" s="20">
        <v>75123</v>
      </c>
      <c r="H18" s="39"/>
      <c r="I18" s="23">
        <v>29.2</v>
      </c>
      <c r="J18" s="23">
        <v>3.8</v>
      </c>
    </row>
    <row r="19" spans="1:10" ht="15.75" x14ac:dyDescent="0.25">
      <c r="A19" s="29"/>
      <c r="B19" s="40"/>
      <c r="C19" s="40"/>
      <c r="D19" s="40"/>
      <c r="E19" s="40"/>
      <c r="F19" s="40"/>
      <c r="G19" s="40"/>
      <c r="H19" s="40"/>
      <c r="I19" s="40"/>
      <c r="J19" s="41"/>
    </row>
    <row r="20" spans="1:10" ht="15.75" x14ac:dyDescent="0.25">
      <c r="A20" s="6" t="s">
        <v>5</v>
      </c>
      <c r="B20" s="31">
        <f>COUNT(B7:B18)</f>
        <v>12</v>
      </c>
      <c r="C20" s="31">
        <f>COUNT(C7:C18)</f>
        <v>12</v>
      </c>
      <c r="D20" s="31">
        <f t="shared" ref="D20" si="0">COUNT(D7:D18)</f>
        <v>12</v>
      </c>
      <c r="E20" s="31">
        <f>COUNT(E7:E18)</f>
        <v>12</v>
      </c>
      <c r="F20" s="31">
        <f>COUNT(F7:F18)</f>
        <v>12</v>
      </c>
      <c r="G20" s="31">
        <f>COUNT(G7:G19)</f>
        <v>12</v>
      </c>
      <c r="H20" s="37"/>
      <c r="I20" s="31">
        <f>COUNT(I7:I18)</f>
        <v>12</v>
      </c>
      <c r="J20" s="31">
        <f>COUNT(J7:J18)</f>
        <v>12</v>
      </c>
    </row>
    <row r="21" spans="1:10" ht="15.75" x14ac:dyDescent="0.25">
      <c r="A21" s="8" t="s">
        <v>6</v>
      </c>
      <c r="B21" s="32">
        <f>AVERAGE(B7:B18)</f>
        <v>106597.41666666667</v>
      </c>
      <c r="C21" s="32">
        <f>AVERAGE(C7:C18)</f>
        <v>670.58333333333337</v>
      </c>
      <c r="D21" s="32">
        <f t="shared" ref="D21:E21" si="1">AVERAGE(D7:D18)</f>
        <v>149988.83333333334</v>
      </c>
      <c r="E21" s="32">
        <f t="shared" si="1"/>
        <v>6036.25</v>
      </c>
      <c r="F21" s="32">
        <f>AVERAGE(F7:F18)</f>
        <v>46.125</v>
      </c>
      <c r="G21" s="32">
        <f>AVERAGE(G7:G19)</f>
        <v>112633.5</v>
      </c>
      <c r="H21" s="37"/>
      <c r="I21" s="32">
        <f>AVERAGE(I7:I18)</f>
        <v>35.06666666666667</v>
      </c>
      <c r="J21" s="32">
        <f>AVERAGE(J7:J18)</f>
        <v>2.4500000000000002</v>
      </c>
    </row>
    <row r="22" spans="1:10" ht="15.75" x14ac:dyDescent="0.25">
      <c r="A22" s="7" t="s">
        <v>7</v>
      </c>
      <c r="B22" s="31">
        <f t="shared" ref="B22:F22" si="2">STDEV(B7:B18)</f>
        <v>22748.279249442287</v>
      </c>
      <c r="C22" s="31">
        <f t="shared" si="2"/>
        <v>92.238286601343276</v>
      </c>
      <c r="D22" s="31">
        <f t="shared" si="2"/>
        <v>32136.763068410462</v>
      </c>
      <c r="E22" s="31">
        <f>STDEV(E7:E18)</f>
        <v>12458.543954944042</v>
      </c>
      <c r="F22" s="31">
        <f t="shared" si="2"/>
        <v>85.268059937203603</v>
      </c>
      <c r="G22" s="31">
        <f>STDEV(G7:G19)</f>
        <v>16363.911982274787</v>
      </c>
      <c r="H22" s="37"/>
      <c r="I22" s="31">
        <f>STDEV(I7:I18)</f>
        <v>3.5188668975146298</v>
      </c>
      <c r="J22" s="31">
        <f>STDEV(J7:J18)</f>
        <v>1.2616727712914231</v>
      </c>
    </row>
    <row r="23" spans="1:10" ht="15.75" x14ac:dyDescent="0.25">
      <c r="A23" s="7" t="s">
        <v>8</v>
      </c>
      <c r="B23" s="31">
        <f t="shared" ref="B23:F23" si="3">MIN(B7:B18)</f>
        <v>66911</v>
      </c>
      <c r="C23" s="31">
        <f t="shared" si="3"/>
        <v>423</v>
      </c>
      <c r="D23" s="31">
        <f t="shared" si="3"/>
        <v>94190</v>
      </c>
      <c r="E23" s="31">
        <f t="shared" si="3"/>
        <v>0</v>
      </c>
      <c r="F23" s="31">
        <f t="shared" si="3"/>
        <v>0</v>
      </c>
      <c r="G23" s="31">
        <f>MIN(G7:G19)</f>
        <v>75123</v>
      </c>
      <c r="H23" s="37"/>
      <c r="I23" s="31">
        <f>MIN(I7:I18)</f>
        <v>29.2</v>
      </c>
      <c r="J23" s="31">
        <f>MIN(J7:J18)</f>
        <v>1</v>
      </c>
    </row>
    <row r="24" spans="1:10" ht="15.75" x14ac:dyDescent="0.25">
      <c r="A24" s="7" t="s">
        <v>9</v>
      </c>
      <c r="B24" s="31">
        <f t="shared" ref="B24:F24" si="4">MAX(B7:B18)</f>
        <v>134081</v>
      </c>
      <c r="C24" s="31">
        <f t="shared" si="4"/>
        <v>737</v>
      </c>
      <c r="D24" s="31">
        <f t="shared" si="4"/>
        <v>186824</v>
      </c>
      <c r="E24" s="31">
        <f t="shared" si="4"/>
        <v>43579</v>
      </c>
      <c r="F24" s="31">
        <f t="shared" si="4"/>
        <v>290</v>
      </c>
      <c r="G24" s="31">
        <f>MAX(G7:G19)</f>
        <v>134736</v>
      </c>
      <c r="H24" s="42"/>
      <c r="I24" s="31">
        <f>MAX(I7:I18)</f>
        <v>40.4</v>
      </c>
      <c r="J24" s="31">
        <f>MAX(J7:J18)</f>
        <v>4.7</v>
      </c>
    </row>
    <row r="25" spans="1:10" ht="15.75" x14ac:dyDescent="0.25">
      <c r="A25" s="8" t="s">
        <v>72</v>
      </c>
      <c r="B25" s="33">
        <f>SUM(B7:B18)</f>
        <v>1279169</v>
      </c>
      <c r="C25" s="34">
        <f t="shared" ref="C25:F25" si="5">SUM(C7:C18)</f>
        <v>8047</v>
      </c>
      <c r="D25" s="33">
        <f t="shared" si="5"/>
        <v>1799866</v>
      </c>
      <c r="E25" s="34">
        <f t="shared" si="5"/>
        <v>72435</v>
      </c>
      <c r="F25" s="34">
        <f t="shared" si="5"/>
        <v>553.5</v>
      </c>
      <c r="G25" s="33">
        <f>SUM(G7:G18)</f>
        <v>1351602</v>
      </c>
      <c r="H25" s="43"/>
      <c r="I25" s="33"/>
      <c r="J25" s="33"/>
    </row>
  </sheetData>
  <mergeCells count="13">
    <mergeCell ref="G5:G6"/>
    <mergeCell ref="I5:I6"/>
    <mergeCell ref="J5:J6"/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zoomScale="75" zoomScaleNormal="75" workbookViewId="0">
      <selection activeCell="K39" sqref="K39"/>
    </sheetView>
  </sheetViews>
  <sheetFormatPr defaultRowHeight="15" x14ac:dyDescent="0.25"/>
  <cols>
    <col min="1" max="1" width="15.140625" bestFit="1" customWidth="1"/>
    <col min="2" max="2" width="21.42578125" customWidth="1"/>
    <col min="3" max="3" width="19.140625" customWidth="1"/>
    <col min="4" max="4" width="22.42578125" customWidth="1"/>
    <col min="5" max="5" width="19.42578125" customWidth="1"/>
    <col min="6" max="6" width="16.28515625" customWidth="1"/>
    <col min="7" max="7" width="23.42578125" customWidth="1"/>
  </cols>
  <sheetData>
    <row r="1" spans="1:7" ht="15.75" customHeight="1" x14ac:dyDescent="0.25">
      <c r="A1" s="69" t="s">
        <v>50</v>
      </c>
      <c r="B1" s="70"/>
      <c r="C1" s="70"/>
      <c r="D1" s="70"/>
      <c r="E1" s="70"/>
      <c r="F1" s="70"/>
      <c r="G1" s="71"/>
    </row>
    <row r="2" spans="1:7" ht="15" customHeight="1" x14ac:dyDescent="0.25">
      <c r="A2" s="72" t="s">
        <v>13</v>
      </c>
      <c r="B2" s="74" t="s">
        <v>14</v>
      </c>
      <c r="C2" s="75"/>
      <c r="D2" s="76"/>
      <c r="E2" s="74" t="s">
        <v>15</v>
      </c>
      <c r="F2" s="76"/>
      <c r="G2" s="80" t="s">
        <v>16</v>
      </c>
    </row>
    <row r="3" spans="1:7" ht="15" customHeight="1" x14ac:dyDescent="0.25">
      <c r="A3" s="72"/>
      <c r="B3" s="77"/>
      <c r="C3" s="78"/>
      <c r="D3" s="79"/>
      <c r="E3" s="77"/>
      <c r="F3" s="79"/>
      <c r="G3" s="81"/>
    </row>
    <row r="4" spans="1:7" ht="30" x14ac:dyDescent="0.25">
      <c r="A4" s="72"/>
      <c r="B4" s="11" t="s">
        <v>21</v>
      </c>
      <c r="C4" s="12" t="s">
        <v>17</v>
      </c>
      <c r="D4" s="11" t="s">
        <v>19</v>
      </c>
      <c r="E4" s="11" t="s">
        <v>22</v>
      </c>
      <c r="F4" s="12" t="s">
        <v>17</v>
      </c>
      <c r="G4" s="11" t="s">
        <v>23</v>
      </c>
    </row>
    <row r="5" spans="1:7" ht="15" customHeight="1" x14ac:dyDescent="0.25">
      <c r="A5" s="72"/>
      <c r="B5" s="68" t="s">
        <v>3</v>
      </c>
      <c r="C5" s="82" t="s">
        <v>18</v>
      </c>
      <c r="D5" s="68" t="s">
        <v>4</v>
      </c>
      <c r="E5" s="68" t="s">
        <v>3</v>
      </c>
      <c r="F5" s="68" t="s">
        <v>18</v>
      </c>
      <c r="G5" s="68" t="s">
        <v>3</v>
      </c>
    </row>
    <row r="6" spans="1:7" ht="15" customHeight="1" x14ac:dyDescent="0.25">
      <c r="A6" s="73"/>
      <c r="B6" s="68"/>
      <c r="C6" s="82"/>
      <c r="D6" s="68"/>
      <c r="E6" s="68"/>
      <c r="F6" s="68"/>
      <c r="G6" s="68"/>
    </row>
    <row r="7" spans="1:7" ht="15.75" x14ac:dyDescent="0.25">
      <c r="A7" s="13" t="s">
        <v>39</v>
      </c>
      <c r="B7" s="45">
        <v>443622</v>
      </c>
      <c r="C7" s="14">
        <v>5056</v>
      </c>
      <c r="D7" s="45">
        <v>860214</v>
      </c>
      <c r="E7" s="45">
        <v>274183</v>
      </c>
      <c r="F7" s="14">
        <v>3638</v>
      </c>
      <c r="G7" s="45">
        <f t="shared" ref="G7:G13" si="0">B7+E7</f>
        <v>717805</v>
      </c>
    </row>
    <row r="8" spans="1:7" ht="15.75" x14ac:dyDescent="0.25">
      <c r="A8" s="13" t="s">
        <v>40</v>
      </c>
      <c r="B8" s="45">
        <v>429116</v>
      </c>
      <c r="C8" s="14">
        <v>6729</v>
      </c>
      <c r="D8" s="45">
        <v>911366</v>
      </c>
      <c r="E8" s="45">
        <v>98783</v>
      </c>
      <c r="F8" s="14">
        <v>1797</v>
      </c>
      <c r="G8" s="45">
        <f t="shared" si="0"/>
        <v>527899</v>
      </c>
    </row>
    <row r="9" spans="1:7" ht="15.75" x14ac:dyDescent="0.25">
      <c r="A9" s="13" t="s">
        <v>41</v>
      </c>
      <c r="B9" s="45">
        <v>901239</v>
      </c>
      <c r="C9" s="14">
        <v>8002</v>
      </c>
      <c r="D9" s="45">
        <v>1352206</v>
      </c>
      <c r="E9" s="45">
        <v>65894</v>
      </c>
      <c r="F9" s="14">
        <v>699</v>
      </c>
      <c r="G9" s="45">
        <f t="shared" si="0"/>
        <v>967133</v>
      </c>
    </row>
    <row r="10" spans="1:7" ht="15.75" x14ac:dyDescent="0.25">
      <c r="A10" s="13" t="s">
        <v>42</v>
      </c>
      <c r="B10" s="45">
        <v>1555958</v>
      </c>
      <c r="C10" s="14">
        <v>6822</v>
      </c>
      <c r="D10" s="45">
        <v>2262077</v>
      </c>
      <c r="E10" s="45">
        <v>306689</v>
      </c>
      <c r="F10" s="14">
        <v>1637</v>
      </c>
      <c r="G10" s="45">
        <f t="shared" si="0"/>
        <v>1862647</v>
      </c>
    </row>
    <row r="11" spans="1:7" ht="15.75" x14ac:dyDescent="0.25">
      <c r="A11" s="13" t="s">
        <v>43</v>
      </c>
      <c r="B11" s="15">
        <v>2272334</v>
      </c>
      <c r="C11" s="15">
        <v>8328</v>
      </c>
      <c r="D11" s="15">
        <v>4037725</v>
      </c>
      <c r="E11" s="15">
        <v>82915</v>
      </c>
      <c r="F11" s="15">
        <v>393</v>
      </c>
      <c r="G11" s="45">
        <f t="shared" si="0"/>
        <v>2355249</v>
      </c>
    </row>
    <row r="12" spans="1:7" ht="15.75" x14ac:dyDescent="0.25">
      <c r="A12" s="13" t="s">
        <v>44</v>
      </c>
      <c r="B12" s="15">
        <v>2601708</v>
      </c>
      <c r="C12" s="15">
        <v>8543</v>
      </c>
      <c r="D12" s="15">
        <v>5163633</v>
      </c>
      <c r="E12" s="15">
        <v>18024</v>
      </c>
      <c r="F12" s="15">
        <v>81</v>
      </c>
      <c r="G12" s="45">
        <f t="shared" si="0"/>
        <v>2619732</v>
      </c>
    </row>
    <row r="13" spans="1:7" ht="15.75" x14ac:dyDescent="0.25">
      <c r="A13" s="13" t="s">
        <v>45</v>
      </c>
      <c r="B13" s="15">
        <v>3013671</v>
      </c>
      <c r="C13" s="15">
        <v>8533</v>
      </c>
      <c r="D13" s="15">
        <v>5424242</v>
      </c>
      <c r="E13" s="15">
        <v>50951</v>
      </c>
      <c r="F13" s="15">
        <v>177</v>
      </c>
      <c r="G13" s="45">
        <f t="shared" si="0"/>
        <v>3064622</v>
      </c>
    </row>
    <row r="14" spans="1:7" ht="15.75" x14ac:dyDescent="0.25">
      <c r="A14" s="13" t="s">
        <v>46</v>
      </c>
      <c r="B14" s="15">
        <v>2891390</v>
      </c>
      <c r="C14" s="15">
        <v>8478</v>
      </c>
      <c r="D14" s="15">
        <v>5390561</v>
      </c>
      <c r="E14" s="15">
        <v>64253</v>
      </c>
      <c r="F14" s="15">
        <v>232</v>
      </c>
      <c r="G14" s="45">
        <f>B14+E14</f>
        <v>2955643</v>
      </c>
    </row>
    <row r="15" spans="1:7" ht="15.75" x14ac:dyDescent="0.25">
      <c r="A15" s="13" t="s">
        <v>51</v>
      </c>
      <c r="B15" s="15">
        <v>2320658</v>
      </c>
      <c r="C15" s="15">
        <v>7520</v>
      </c>
      <c r="D15" s="15">
        <v>4257486</v>
      </c>
      <c r="E15" s="15">
        <v>244779</v>
      </c>
      <c r="F15" s="15">
        <v>1146</v>
      </c>
      <c r="G15" s="45">
        <f>B15+E15</f>
        <v>2565437</v>
      </c>
    </row>
    <row r="16" spans="1:7" ht="15.75" x14ac:dyDescent="0.25">
      <c r="A16" s="13" t="s">
        <v>54</v>
      </c>
      <c r="B16" s="15">
        <v>3064156</v>
      </c>
      <c r="C16" s="15">
        <v>8593</v>
      </c>
      <c r="D16" s="15">
        <v>4926781</v>
      </c>
      <c r="E16" s="15">
        <v>36886</v>
      </c>
      <c r="F16" s="15">
        <v>130</v>
      </c>
      <c r="G16" s="45">
        <f>B16+E16</f>
        <v>3101042</v>
      </c>
    </row>
    <row r="17" spans="1:7" ht="15.75" x14ac:dyDescent="0.25">
      <c r="A17" s="13" t="s">
        <v>57</v>
      </c>
      <c r="B17" s="15">
        <v>3453282</v>
      </c>
      <c r="C17" s="15">
        <v>8543</v>
      </c>
      <c r="D17" s="15">
        <v>5370961</v>
      </c>
      <c r="E17" s="15">
        <v>44387</v>
      </c>
      <c r="F17" s="15">
        <v>138</v>
      </c>
      <c r="G17" s="45">
        <v>3497669</v>
      </c>
    </row>
    <row r="18" spans="1:7" ht="15.75" x14ac:dyDescent="0.25">
      <c r="A18" s="13" t="s">
        <v>59</v>
      </c>
      <c r="B18" s="15">
        <v>3725891</v>
      </c>
      <c r="C18" s="15">
        <v>8446</v>
      </c>
      <c r="D18" s="15">
        <v>4533463</v>
      </c>
      <c r="E18" s="15">
        <v>54907</v>
      </c>
      <c r="F18" s="15">
        <v>140.5</v>
      </c>
      <c r="G18" s="45">
        <v>3780798</v>
      </c>
    </row>
    <row r="19" spans="1:7" ht="15.75" x14ac:dyDescent="0.25">
      <c r="A19" s="13" t="s">
        <v>63</v>
      </c>
      <c r="B19" s="15">
        <v>3649754</v>
      </c>
      <c r="C19" s="15">
        <v>8430</v>
      </c>
      <c r="D19" s="15">
        <v>3410981</v>
      </c>
      <c r="E19" s="15">
        <v>13401</v>
      </c>
      <c r="F19" s="15">
        <v>39</v>
      </c>
      <c r="G19" s="45">
        <v>3663155</v>
      </c>
    </row>
    <row r="20" spans="1:7" ht="15.75" x14ac:dyDescent="0.25">
      <c r="A20" s="13" t="s">
        <v>66</v>
      </c>
      <c r="B20" s="15">
        <v>3158221</v>
      </c>
      <c r="C20" s="15">
        <v>8575</v>
      </c>
      <c r="D20" s="15">
        <v>2981597</v>
      </c>
      <c r="E20" s="15">
        <v>7481</v>
      </c>
      <c r="F20" s="15">
        <v>26</v>
      </c>
      <c r="G20" s="45">
        <v>3165702</v>
      </c>
    </row>
    <row r="21" spans="1:7" ht="15.75" x14ac:dyDescent="0.25">
      <c r="A21" s="13" t="s">
        <v>70</v>
      </c>
      <c r="B21" s="15">
        <v>1673232</v>
      </c>
      <c r="C21" s="15">
        <v>8056</v>
      </c>
      <c r="D21" s="15">
        <v>2215410</v>
      </c>
      <c r="E21" s="15">
        <v>20778</v>
      </c>
      <c r="F21" s="15">
        <v>111</v>
      </c>
      <c r="G21" s="45">
        <v>1694010</v>
      </c>
    </row>
    <row r="22" spans="1:7" ht="15.75" x14ac:dyDescent="0.25">
      <c r="A22" s="13" t="s">
        <v>71</v>
      </c>
      <c r="B22" s="15">
        <v>1279169</v>
      </c>
      <c r="C22" s="15">
        <v>8047</v>
      </c>
      <c r="D22" s="15">
        <v>1799866</v>
      </c>
      <c r="E22" s="15">
        <v>72435</v>
      </c>
      <c r="F22" s="15">
        <v>554</v>
      </c>
      <c r="G22" s="45">
        <v>1351602</v>
      </c>
    </row>
    <row r="23" spans="1:7" ht="15.75" x14ac:dyDescent="0.25">
      <c r="A23" s="44" t="s">
        <v>49</v>
      </c>
      <c r="B23" s="46">
        <f>SUM(B7:B22)</f>
        <v>36433401</v>
      </c>
      <c r="C23" s="46">
        <f>SUM(C7:C22)</f>
        <v>126701</v>
      </c>
      <c r="D23" s="46">
        <f>SUM(D7:D22)</f>
        <v>54898569</v>
      </c>
      <c r="E23" s="46">
        <f>SUM(E7:E22)</f>
        <v>1456746</v>
      </c>
      <c r="F23" s="46">
        <f>SUM(F7:F22)</f>
        <v>10938.5</v>
      </c>
      <c r="G23" s="46">
        <f>SUM(G7:G22)</f>
        <v>37890145</v>
      </c>
    </row>
  </sheetData>
  <mergeCells count="11">
    <mergeCell ref="G5:G6"/>
    <mergeCell ref="A1:G1"/>
    <mergeCell ref="A2:A6"/>
    <mergeCell ref="B2:D3"/>
    <mergeCell ref="E2:F3"/>
    <mergeCell ref="G2:G3"/>
    <mergeCell ref="B5:B6"/>
    <mergeCell ref="C5:C6"/>
    <mergeCell ref="D5:D6"/>
    <mergeCell ref="E5:E6"/>
    <mergeCell ref="F5:F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Normal="100" workbookViewId="0">
      <selection sqref="A1:XFD25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</cols>
  <sheetData>
    <row r="1" spans="1:6" s="30" customFormat="1" ht="26.25" customHeight="1" x14ac:dyDescent="0.25">
      <c r="A1" s="50" t="s">
        <v>31</v>
      </c>
      <c r="B1" s="51"/>
      <c r="C1" s="51"/>
      <c r="D1" s="51"/>
      <c r="E1" s="51"/>
      <c r="F1" s="51"/>
    </row>
    <row r="2" spans="1:6" s="30" customFormat="1" ht="15" customHeight="1" x14ac:dyDescent="0.25">
      <c r="A2" s="52" t="s">
        <v>13</v>
      </c>
      <c r="B2" s="54" t="s">
        <v>14</v>
      </c>
      <c r="C2" s="55"/>
      <c r="D2" s="56"/>
      <c r="E2" s="54" t="s">
        <v>15</v>
      </c>
      <c r="F2" s="56"/>
    </row>
    <row r="3" spans="1:6" s="30" customFormat="1" ht="15" customHeight="1" x14ac:dyDescent="0.25">
      <c r="A3" s="52"/>
      <c r="B3" s="57"/>
      <c r="C3" s="58"/>
      <c r="D3" s="59"/>
      <c r="E3" s="57"/>
      <c r="F3" s="59"/>
    </row>
    <row r="4" spans="1:6" s="30" customFormat="1" ht="30" x14ac:dyDescent="0.25">
      <c r="A4" s="52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</row>
    <row r="5" spans="1:6" s="30" customFormat="1" ht="18" customHeight="1" x14ac:dyDescent="0.25">
      <c r="A5" s="52"/>
      <c r="B5" s="60" t="s">
        <v>3</v>
      </c>
      <c r="C5" s="61" t="s">
        <v>18</v>
      </c>
      <c r="D5" s="60" t="s">
        <v>4</v>
      </c>
      <c r="E5" s="60" t="s">
        <v>3</v>
      </c>
      <c r="F5" s="60" t="s">
        <v>18</v>
      </c>
    </row>
    <row r="6" spans="1:6" s="30" customFormat="1" ht="15" customHeight="1" x14ac:dyDescent="0.25">
      <c r="A6" s="53"/>
      <c r="B6" s="60"/>
      <c r="C6" s="61"/>
      <c r="D6" s="60"/>
      <c r="E6" s="60"/>
      <c r="F6" s="60"/>
    </row>
    <row r="7" spans="1:6" s="30" customFormat="1" ht="15.75" x14ac:dyDescent="0.25">
      <c r="A7" s="19">
        <v>37987</v>
      </c>
      <c r="B7" s="35">
        <v>44355</v>
      </c>
      <c r="C7" s="21">
        <v>528</v>
      </c>
      <c r="D7" s="35">
        <v>88261</v>
      </c>
      <c r="E7" s="35">
        <v>14247</v>
      </c>
      <c r="F7" s="21">
        <v>212</v>
      </c>
    </row>
    <row r="8" spans="1:6" s="30" customFormat="1" ht="15.75" x14ac:dyDescent="0.25">
      <c r="A8" s="19">
        <v>38018</v>
      </c>
      <c r="B8" s="20">
        <v>43062</v>
      </c>
      <c r="C8" s="21">
        <v>629</v>
      </c>
      <c r="D8" s="20">
        <v>87959</v>
      </c>
      <c r="E8" s="20">
        <v>3450</v>
      </c>
      <c r="F8" s="21">
        <v>63</v>
      </c>
    </row>
    <row r="9" spans="1:6" s="30" customFormat="1" ht="15.75" x14ac:dyDescent="0.25">
      <c r="A9" s="19">
        <v>38047</v>
      </c>
      <c r="B9" s="20">
        <v>38123</v>
      </c>
      <c r="C9" s="21">
        <v>490</v>
      </c>
      <c r="D9" s="20">
        <v>84108</v>
      </c>
      <c r="E9" s="20">
        <v>15436</v>
      </c>
      <c r="F9" s="28">
        <v>248</v>
      </c>
    </row>
    <row r="10" spans="1:6" s="30" customFormat="1" ht="15.75" x14ac:dyDescent="0.25">
      <c r="A10" s="19">
        <v>38078</v>
      </c>
      <c r="B10" s="20">
        <v>39901</v>
      </c>
      <c r="C10" s="21">
        <v>612</v>
      </c>
      <c r="D10" s="20">
        <v>83684</v>
      </c>
      <c r="E10" s="20">
        <v>5529</v>
      </c>
      <c r="F10" s="28">
        <v>106</v>
      </c>
    </row>
    <row r="11" spans="1:6" s="30" customFormat="1" ht="15.75" x14ac:dyDescent="0.25">
      <c r="A11" s="19">
        <v>38108</v>
      </c>
      <c r="B11" s="20">
        <v>42142</v>
      </c>
      <c r="C11" s="21">
        <v>667</v>
      </c>
      <c r="D11" s="20">
        <v>91460</v>
      </c>
      <c r="E11" s="20">
        <v>3841</v>
      </c>
      <c r="F11" s="28">
        <v>76</v>
      </c>
    </row>
    <row r="12" spans="1:6" s="30" customFormat="1" ht="15.75" x14ac:dyDescent="0.25">
      <c r="A12" s="19">
        <v>38139</v>
      </c>
      <c r="B12" s="26">
        <v>24861</v>
      </c>
      <c r="C12" s="21">
        <v>369</v>
      </c>
      <c r="D12" s="20">
        <v>48120</v>
      </c>
      <c r="E12" s="26">
        <v>18864</v>
      </c>
      <c r="F12" s="28">
        <v>350</v>
      </c>
    </row>
    <row r="13" spans="1:6" s="30" customFormat="1" ht="15.75" x14ac:dyDescent="0.25">
      <c r="A13" s="19">
        <v>38169</v>
      </c>
      <c r="B13" s="20">
        <v>24157</v>
      </c>
      <c r="C13" s="27">
        <v>438</v>
      </c>
      <c r="D13" s="20">
        <v>54529</v>
      </c>
      <c r="E13" s="20">
        <v>13325</v>
      </c>
      <c r="F13" s="28">
        <v>302</v>
      </c>
    </row>
    <row r="14" spans="1:6" s="30" customFormat="1" ht="15.75" x14ac:dyDescent="0.25">
      <c r="A14" s="19">
        <v>38200</v>
      </c>
      <c r="B14" s="20">
        <v>36858</v>
      </c>
      <c r="C14" s="28">
        <v>666</v>
      </c>
      <c r="D14" s="20">
        <v>82795</v>
      </c>
      <c r="E14" s="20">
        <v>3409</v>
      </c>
      <c r="F14" s="28">
        <v>77</v>
      </c>
    </row>
    <row r="15" spans="1:6" s="30" customFormat="1" ht="15.75" x14ac:dyDescent="0.25">
      <c r="A15" s="19">
        <v>38231</v>
      </c>
      <c r="B15" s="20">
        <v>35172</v>
      </c>
      <c r="C15" s="28">
        <v>638</v>
      </c>
      <c r="D15" s="20">
        <v>77280</v>
      </c>
      <c r="E15" s="20">
        <v>3528</v>
      </c>
      <c r="F15" s="28">
        <v>80</v>
      </c>
    </row>
    <row r="16" spans="1:6" s="30" customFormat="1" ht="15.75" x14ac:dyDescent="0.25">
      <c r="A16" s="19">
        <v>38261</v>
      </c>
      <c r="B16" s="20">
        <v>26142</v>
      </c>
      <c r="C16" s="27">
        <v>426</v>
      </c>
      <c r="D16" s="20">
        <v>54590</v>
      </c>
      <c r="E16" s="20">
        <v>10452</v>
      </c>
      <c r="F16" s="28">
        <v>168</v>
      </c>
    </row>
    <row r="17" spans="1:6" s="30" customFormat="1" ht="15.75" x14ac:dyDescent="0.25">
      <c r="A17" s="19">
        <v>38292</v>
      </c>
      <c r="B17" s="20">
        <v>33628</v>
      </c>
      <c r="C17" s="27">
        <v>579</v>
      </c>
      <c r="D17" s="20">
        <v>72406</v>
      </c>
      <c r="E17" s="20">
        <v>3740</v>
      </c>
      <c r="F17" s="28">
        <v>68</v>
      </c>
    </row>
    <row r="18" spans="1:6" s="30" customFormat="1" ht="15.75" x14ac:dyDescent="0.25">
      <c r="A18" s="19">
        <v>38322</v>
      </c>
      <c r="B18" s="20">
        <v>40716</v>
      </c>
      <c r="C18" s="27">
        <v>687</v>
      </c>
      <c r="D18" s="20">
        <v>86174</v>
      </c>
      <c r="E18" s="20">
        <v>2961</v>
      </c>
      <c r="F18" s="28">
        <v>47</v>
      </c>
    </row>
    <row r="19" spans="1:6" s="30" customFormat="1" ht="15.75" x14ac:dyDescent="0.25">
      <c r="A19" s="29"/>
    </row>
    <row r="20" spans="1:6" s="30" customFormat="1" ht="15.75" x14ac:dyDescent="0.25">
      <c r="A20" s="6" t="s">
        <v>5</v>
      </c>
      <c r="B20" s="31">
        <f t="shared" ref="B20:F20" si="0">COUNT(B7:B18)</f>
        <v>12</v>
      </c>
      <c r="C20" s="31">
        <f t="shared" si="0"/>
        <v>12</v>
      </c>
      <c r="D20" s="31">
        <f t="shared" si="0"/>
        <v>12</v>
      </c>
      <c r="E20" s="31">
        <f t="shared" si="0"/>
        <v>12</v>
      </c>
      <c r="F20" s="31">
        <f t="shared" si="0"/>
        <v>12</v>
      </c>
    </row>
    <row r="21" spans="1:6" s="30" customFormat="1" ht="15.75" x14ac:dyDescent="0.25">
      <c r="A21" s="8" t="s">
        <v>6</v>
      </c>
      <c r="B21" s="32">
        <f t="shared" ref="B21:F21" si="1">AVERAGE(B7:B18)</f>
        <v>35759.75</v>
      </c>
      <c r="C21" s="32">
        <f t="shared" si="1"/>
        <v>560.75</v>
      </c>
      <c r="D21" s="32">
        <f t="shared" si="1"/>
        <v>75947.166666666672</v>
      </c>
      <c r="E21" s="32">
        <f t="shared" si="1"/>
        <v>8231.8333333333339</v>
      </c>
      <c r="F21" s="32">
        <f t="shared" si="1"/>
        <v>149.75</v>
      </c>
    </row>
    <row r="22" spans="1:6" s="30" customFormat="1" ht="15.75" x14ac:dyDescent="0.25">
      <c r="A22" s="7" t="s">
        <v>7</v>
      </c>
      <c r="B22" s="31">
        <f t="shared" ref="B22:F22" si="2">STDEV(B7:B18)</f>
        <v>7181.0181871755103</v>
      </c>
      <c r="C22" s="31">
        <f t="shared" si="2"/>
        <v>107.85606991811734</v>
      </c>
      <c r="D22" s="31">
        <f t="shared" si="2"/>
        <v>15129.84799438956</v>
      </c>
      <c r="E22" s="31">
        <f t="shared" si="2"/>
        <v>5837.1021582683134</v>
      </c>
      <c r="F22" s="31">
        <f t="shared" si="2"/>
        <v>104.19311179466014</v>
      </c>
    </row>
    <row r="23" spans="1:6" s="30" customFormat="1" ht="15.75" x14ac:dyDescent="0.25">
      <c r="A23" s="7" t="s">
        <v>8</v>
      </c>
      <c r="B23" s="31">
        <f t="shared" ref="B23:F23" si="3">MIN(B7:B18)</f>
        <v>24157</v>
      </c>
      <c r="C23" s="31">
        <f t="shared" si="3"/>
        <v>369</v>
      </c>
      <c r="D23" s="31">
        <f t="shared" si="3"/>
        <v>48120</v>
      </c>
      <c r="E23" s="31">
        <f t="shared" si="3"/>
        <v>2961</v>
      </c>
      <c r="F23" s="31">
        <f t="shared" si="3"/>
        <v>47</v>
      </c>
    </row>
    <row r="24" spans="1:6" s="30" customFormat="1" ht="15.75" x14ac:dyDescent="0.25">
      <c r="A24" s="7" t="s">
        <v>9</v>
      </c>
      <c r="B24" s="31">
        <f t="shared" ref="B24:F24" si="4">MAX(B7:B18)</f>
        <v>44355</v>
      </c>
      <c r="C24" s="31">
        <f t="shared" si="4"/>
        <v>687</v>
      </c>
      <c r="D24" s="31">
        <f t="shared" si="4"/>
        <v>91460</v>
      </c>
      <c r="E24" s="31">
        <f t="shared" si="4"/>
        <v>18864</v>
      </c>
      <c r="F24" s="31">
        <f t="shared" si="4"/>
        <v>350</v>
      </c>
    </row>
    <row r="25" spans="1:6" s="30" customFormat="1" ht="15.75" x14ac:dyDescent="0.25">
      <c r="A25" s="8" t="s">
        <v>36</v>
      </c>
      <c r="B25" s="33">
        <f>SUM(B7:B18)</f>
        <v>429117</v>
      </c>
      <c r="C25" s="34">
        <f t="shared" ref="C25:F25" si="5">SUM(C7:C18)</f>
        <v>6729</v>
      </c>
      <c r="D25" s="33">
        <f t="shared" si="5"/>
        <v>911366</v>
      </c>
      <c r="E25" s="33">
        <f t="shared" si="5"/>
        <v>98782</v>
      </c>
      <c r="F25" s="34">
        <f t="shared" si="5"/>
        <v>1797</v>
      </c>
    </row>
    <row r="32" spans="1:6" ht="26.25" customHeight="1" x14ac:dyDescent="0.25"/>
  </sheetData>
  <mergeCells count="9">
    <mergeCell ref="A1:F1"/>
    <mergeCell ref="A2:A6"/>
    <mergeCell ref="B2:D3"/>
    <mergeCell ref="E2:F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Normal="100" workbookViewId="0">
      <selection activeCell="A35" sqref="A35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</cols>
  <sheetData>
    <row r="1" spans="1:6" s="30" customFormat="1" ht="26.25" customHeight="1" x14ac:dyDescent="0.25">
      <c r="A1" s="50" t="s">
        <v>29</v>
      </c>
      <c r="B1" s="51"/>
      <c r="C1" s="51"/>
      <c r="D1" s="51"/>
      <c r="E1" s="51"/>
      <c r="F1" s="51"/>
    </row>
    <row r="2" spans="1:6" s="30" customFormat="1" ht="15" customHeight="1" x14ac:dyDescent="0.25">
      <c r="A2" s="52" t="s">
        <v>13</v>
      </c>
      <c r="B2" s="54" t="s">
        <v>14</v>
      </c>
      <c r="C2" s="55"/>
      <c r="D2" s="56"/>
      <c r="E2" s="54" t="s">
        <v>15</v>
      </c>
      <c r="F2" s="56"/>
    </row>
    <row r="3" spans="1:6" s="30" customFormat="1" ht="15" customHeight="1" x14ac:dyDescent="0.25">
      <c r="A3" s="52"/>
      <c r="B3" s="57"/>
      <c r="C3" s="58"/>
      <c r="D3" s="59"/>
      <c r="E3" s="57"/>
      <c r="F3" s="59"/>
    </row>
    <row r="4" spans="1:6" s="30" customFormat="1" ht="30" x14ac:dyDescent="0.25">
      <c r="A4" s="52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</row>
    <row r="5" spans="1:6" s="30" customFormat="1" ht="18" customHeight="1" x14ac:dyDescent="0.25">
      <c r="A5" s="52"/>
      <c r="B5" s="60" t="s">
        <v>3</v>
      </c>
      <c r="C5" s="61" t="s">
        <v>18</v>
      </c>
      <c r="D5" s="60" t="s">
        <v>4</v>
      </c>
      <c r="E5" s="60" t="s">
        <v>3</v>
      </c>
      <c r="F5" s="60" t="s">
        <v>18</v>
      </c>
    </row>
    <row r="6" spans="1:6" s="30" customFormat="1" ht="15" customHeight="1" x14ac:dyDescent="0.25">
      <c r="A6" s="53"/>
      <c r="B6" s="60"/>
      <c r="C6" s="61"/>
      <c r="D6" s="60"/>
      <c r="E6" s="60"/>
      <c r="F6" s="60"/>
    </row>
    <row r="7" spans="1:6" s="30" customFormat="1" ht="15.75" x14ac:dyDescent="0.25">
      <c r="A7" s="19">
        <v>38353</v>
      </c>
      <c r="B7" s="35">
        <v>45728</v>
      </c>
      <c r="C7" s="21">
        <v>695</v>
      </c>
      <c r="D7" s="35">
        <v>86884</v>
      </c>
      <c r="E7" s="35">
        <v>3087</v>
      </c>
      <c r="F7" s="21">
        <v>49</v>
      </c>
    </row>
    <row r="8" spans="1:6" s="30" customFormat="1" ht="15.75" x14ac:dyDescent="0.25">
      <c r="A8" s="19">
        <v>38384</v>
      </c>
      <c r="B8" s="20">
        <v>37707</v>
      </c>
      <c r="C8" s="21">
        <v>584</v>
      </c>
      <c r="D8" s="20">
        <v>71644</v>
      </c>
      <c r="E8" s="20">
        <v>4347</v>
      </c>
      <c r="F8" s="21">
        <v>69</v>
      </c>
    </row>
    <row r="9" spans="1:6" s="30" customFormat="1" ht="15.75" x14ac:dyDescent="0.25">
      <c r="A9" s="19">
        <v>38412</v>
      </c>
      <c r="B9" s="20">
        <v>49033</v>
      </c>
      <c r="C9" s="21">
        <v>739</v>
      </c>
      <c r="D9" s="20">
        <v>92507</v>
      </c>
      <c r="E9" s="20">
        <v>345</v>
      </c>
      <c r="F9" s="28">
        <v>5</v>
      </c>
    </row>
    <row r="10" spans="1:6" s="30" customFormat="1" ht="15.75" x14ac:dyDescent="0.25">
      <c r="A10" s="19">
        <v>38443</v>
      </c>
      <c r="B10" s="20">
        <v>60259</v>
      </c>
      <c r="C10" s="21">
        <v>633</v>
      </c>
      <c r="D10" s="20">
        <v>84363</v>
      </c>
      <c r="E10" s="20">
        <v>8400</v>
      </c>
      <c r="F10" s="28">
        <v>84</v>
      </c>
    </row>
    <row r="11" spans="1:6" s="30" customFormat="1" ht="15.75" x14ac:dyDescent="0.25">
      <c r="A11" s="19">
        <v>38473</v>
      </c>
      <c r="B11" s="20">
        <v>70607</v>
      </c>
      <c r="C11" s="21">
        <v>676</v>
      </c>
      <c r="D11" s="20">
        <v>98562</v>
      </c>
      <c r="E11" s="20">
        <v>4895</v>
      </c>
      <c r="F11" s="28">
        <v>64</v>
      </c>
    </row>
    <row r="12" spans="1:6" s="30" customFormat="1" ht="15.75" x14ac:dyDescent="0.25">
      <c r="A12" s="19">
        <v>38504</v>
      </c>
      <c r="B12" s="26">
        <v>74511</v>
      </c>
      <c r="C12" s="21">
        <v>693</v>
      </c>
      <c r="D12" s="20">
        <v>104472</v>
      </c>
      <c r="E12" s="26">
        <v>2946</v>
      </c>
      <c r="F12" s="28">
        <v>27</v>
      </c>
    </row>
    <row r="13" spans="1:6" s="30" customFormat="1" ht="15.75" x14ac:dyDescent="0.25">
      <c r="A13" s="19">
        <v>38534</v>
      </c>
      <c r="B13" s="20">
        <v>88548</v>
      </c>
      <c r="C13" s="27">
        <v>741</v>
      </c>
      <c r="D13" s="20">
        <v>118893</v>
      </c>
      <c r="E13" s="20"/>
      <c r="F13" s="28">
        <v>2</v>
      </c>
    </row>
    <row r="14" spans="1:6" s="30" customFormat="1" ht="15.75" x14ac:dyDescent="0.25">
      <c r="A14" s="19">
        <v>38565</v>
      </c>
      <c r="B14" s="20">
        <v>71774</v>
      </c>
      <c r="C14" s="28">
        <v>612</v>
      </c>
      <c r="D14" s="20">
        <v>102102</v>
      </c>
      <c r="E14" s="20">
        <v>13020</v>
      </c>
      <c r="F14" s="28">
        <v>124</v>
      </c>
    </row>
    <row r="15" spans="1:6" s="30" customFormat="1" ht="15.75" x14ac:dyDescent="0.25">
      <c r="A15" s="19">
        <v>38596</v>
      </c>
      <c r="B15" s="20">
        <v>81366</v>
      </c>
      <c r="C15" s="28">
        <v>588</v>
      </c>
      <c r="D15" s="20">
        <v>119783</v>
      </c>
      <c r="E15" s="20">
        <v>13650</v>
      </c>
      <c r="F15" s="28">
        <v>130</v>
      </c>
    </row>
    <row r="16" spans="1:6" s="30" customFormat="1" ht="15.75" x14ac:dyDescent="0.25">
      <c r="A16" s="19">
        <v>38626</v>
      </c>
      <c r="B16" s="20">
        <v>81545</v>
      </c>
      <c r="C16" s="27">
        <v>624</v>
      </c>
      <c r="D16" s="20">
        <v>128491</v>
      </c>
      <c r="E16" s="20">
        <v>12180</v>
      </c>
      <c r="F16" s="28">
        <v>116</v>
      </c>
    </row>
    <row r="17" spans="1:6" s="30" customFormat="1" ht="15.75" x14ac:dyDescent="0.25">
      <c r="A17" s="19">
        <v>38657</v>
      </c>
      <c r="B17" s="20">
        <v>114559</v>
      </c>
      <c r="C17" s="27">
        <v>712</v>
      </c>
      <c r="D17" s="20">
        <v>160801</v>
      </c>
      <c r="E17" s="20">
        <v>840</v>
      </c>
      <c r="F17" s="28">
        <v>8</v>
      </c>
    </row>
    <row r="18" spans="1:6" s="30" customFormat="1" ht="15.75" x14ac:dyDescent="0.25">
      <c r="A18" s="19">
        <v>38687</v>
      </c>
      <c r="B18" s="20">
        <v>125601</v>
      </c>
      <c r="C18" s="27">
        <v>705</v>
      </c>
      <c r="D18" s="20">
        <v>183705</v>
      </c>
      <c r="E18" s="20">
        <v>2184</v>
      </c>
      <c r="F18" s="28">
        <v>21</v>
      </c>
    </row>
    <row r="19" spans="1:6" s="30" customFormat="1" ht="15.75" x14ac:dyDescent="0.25">
      <c r="A19" s="29"/>
    </row>
    <row r="20" spans="1:6" s="30" customFormat="1" ht="15.75" x14ac:dyDescent="0.25">
      <c r="A20" s="6" t="s">
        <v>5</v>
      </c>
      <c r="B20" s="31">
        <f t="shared" ref="B20:F20" si="0">COUNT(B7:B18)</f>
        <v>12</v>
      </c>
      <c r="C20" s="31">
        <f t="shared" si="0"/>
        <v>12</v>
      </c>
      <c r="D20" s="31">
        <f t="shared" si="0"/>
        <v>12</v>
      </c>
      <c r="E20" s="31">
        <f t="shared" si="0"/>
        <v>11</v>
      </c>
      <c r="F20" s="31">
        <f t="shared" si="0"/>
        <v>12</v>
      </c>
    </row>
    <row r="21" spans="1:6" s="30" customFormat="1" ht="15.75" x14ac:dyDescent="0.25">
      <c r="A21" s="8" t="s">
        <v>6</v>
      </c>
      <c r="B21" s="32">
        <f t="shared" ref="B21:F21" si="1">AVERAGE(B7:B18)</f>
        <v>75103.166666666672</v>
      </c>
      <c r="C21" s="32">
        <f t="shared" si="1"/>
        <v>666.83333333333337</v>
      </c>
      <c r="D21" s="32">
        <f t="shared" si="1"/>
        <v>112683.91666666667</v>
      </c>
      <c r="E21" s="32">
        <f t="shared" si="1"/>
        <v>5990.363636363636</v>
      </c>
      <c r="F21" s="32">
        <f t="shared" si="1"/>
        <v>58.25</v>
      </c>
    </row>
    <row r="22" spans="1:6" s="30" customFormat="1" ht="15.75" x14ac:dyDescent="0.25">
      <c r="A22" s="7" t="s">
        <v>7</v>
      </c>
      <c r="B22" s="31">
        <f t="shared" ref="B22:F22" si="2">STDEV(B7:B18)</f>
        <v>26218.147593650167</v>
      </c>
      <c r="C22" s="31">
        <f t="shared" si="2"/>
        <v>56.270181564780238</v>
      </c>
      <c r="D22" s="31">
        <f t="shared" si="2"/>
        <v>32524.110473360106</v>
      </c>
      <c r="E22" s="31">
        <f t="shared" si="2"/>
        <v>4966.7562709021122</v>
      </c>
      <c r="F22" s="31">
        <f t="shared" si="2"/>
        <v>47.282756803184512</v>
      </c>
    </row>
    <row r="23" spans="1:6" s="30" customFormat="1" ht="15.75" x14ac:dyDescent="0.25">
      <c r="A23" s="7" t="s">
        <v>8</v>
      </c>
      <c r="B23" s="31">
        <f t="shared" ref="B23:F23" si="3">MIN(B7:B18)</f>
        <v>37707</v>
      </c>
      <c r="C23" s="31">
        <f>MIN(C7:C18)</f>
        <v>584</v>
      </c>
      <c r="D23" s="31">
        <f t="shared" si="3"/>
        <v>71644</v>
      </c>
      <c r="E23" s="31">
        <f t="shared" si="3"/>
        <v>345</v>
      </c>
      <c r="F23" s="31">
        <f t="shared" si="3"/>
        <v>2</v>
      </c>
    </row>
    <row r="24" spans="1:6" s="30" customFormat="1" ht="15.75" x14ac:dyDescent="0.25">
      <c r="A24" s="7" t="s">
        <v>9</v>
      </c>
      <c r="B24" s="31">
        <f t="shared" ref="B24:F24" si="4">MAX(B7:B18)</f>
        <v>125601</v>
      </c>
      <c r="C24" s="31">
        <f t="shared" si="4"/>
        <v>741</v>
      </c>
      <c r="D24" s="31">
        <f t="shared" si="4"/>
        <v>183705</v>
      </c>
      <c r="E24" s="31">
        <f t="shared" si="4"/>
        <v>13650</v>
      </c>
      <c r="F24" s="31">
        <f t="shared" si="4"/>
        <v>130</v>
      </c>
    </row>
    <row r="25" spans="1:6" s="30" customFormat="1" ht="15.75" x14ac:dyDescent="0.25">
      <c r="A25" s="8" t="s">
        <v>37</v>
      </c>
      <c r="B25" s="33">
        <f>SUM(B7:B18)</f>
        <v>901238</v>
      </c>
      <c r="C25" s="34">
        <f t="shared" ref="C25:F25" si="5">SUM(C7:C18)</f>
        <v>8002</v>
      </c>
      <c r="D25" s="33">
        <f t="shared" si="5"/>
        <v>1352207</v>
      </c>
      <c r="E25" s="33">
        <f t="shared" si="5"/>
        <v>65894</v>
      </c>
      <c r="F25" s="34">
        <f t="shared" si="5"/>
        <v>699</v>
      </c>
    </row>
    <row r="32" spans="1:6" ht="26.25" customHeight="1" x14ac:dyDescent="0.25"/>
  </sheetData>
  <mergeCells count="9">
    <mergeCell ref="A1:F1"/>
    <mergeCell ref="A2:A6"/>
    <mergeCell ref="B2:D3"/>
    <mergeCell ref="E2:F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="85" zoomScaleNormal="85" workbookViewId="0">
      <selection activeCell="B17" sqref="B17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1" s="30" customFormat="1" ht="26.25" customHeight="1" x14ac:dyDescent="0.25">
      <c r="A1" s="50" t="s">
        <v>32</v>
      </c>
      <c r="B1" s="51"/>
      <c r="C1" s="51"/>
      <c r="D1" s="51"/>
      <c r="E1" s="51"/>
      <c r="F1" s="51"/>
      <c r="G1" s="51"/>
      <c r="H1" s="51"/>
      <c r="I1" s="51"/>
      <c r="J1" s="62"/>
    </row>
    <row r="2" spans="1:11" s="30" customFormat="1" ht="15.75" x14ac:dyDescent="0.25">
      <c r="A2" s="52" t="s">
        <v>13</v>
      </c>
      <c r="B2" s="54" t="s">
        <v>14</v>
      </c>
      <c r="C2" s="55"/>
      <c r="D2" s="56"/>
      <c r="E2" s="54" t="s">
        <v>15</v>
      </c>
      <c r="F2" s="56"/>
      <c r="G2" s="54" t="s">
        <v>16</v>
      </c>
      <c r="H2" s="55"/>
      <c r="I2" s="55"/>
      <c r="J2" s="56"/>
    </row>
    <row r="3" spans="1:11" s="30" customFormat="1" ht="15.75" x14ac:dyDescent="0.25">
      <c r="A3" s="52"/>
      <c r="B3" s="57"/>
      <c r="C3" s="58"/>
      <c r="D3" s="59"/>
      <c r="E3" s="57"/>
      <c r="F3" s="59"/>
      <c r="G3" s="54"/>
      <c r="H3" s="55"/>
      <c r="I3" s="55"/>
      <c r="J3" s="56"/>
    </row>
    <row r="4" spans="1:11" s="30" customFormat="1" ht="45" x14ac:dyDescent="0.25">
      <c r="A4" s="52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16"/>
      <c r="I4" s="10" t="s">
        <v>0</v>
      </c>
      <c r="J4" s="10" t="s">
        <v>1</v>
      </c>
    </row>
    <row r="5" spans="1:11" s="30" customFormat="1" ht="18" customHeight="1" x14ac:dyDescent="0.25">
      <c r="A5" s="52"/>
      <c r="B5" s="60" t="s">
        <v>3</v>
      </c>
      <c r="C5" s="61" t="s">
        <v>18</v>
      </c>
      <c r="D5" s="60" t="s">
        <v>4</v>
      </c>
      <c r="E5" s="60" t="s">
        <v>3</v>
      </c>
      <c r="F5" s="60" t="s">
        <v>18</v>
      </c>
      <c r="G5" s="60" t="s">
        <v>3</v>
      </c>
      <c r="H5" s="17"/>
      <c r="I5" s="61" t="s">
        <v>2</v>
      </c>
      <c r="J5" s="61" t="s">
        <v>2</v>
      </c>
    </row>
    <row r="6" spans="1:11" s="30" customFormat="1" ht="15" customHeight="1" x14ac:dyDescent="0.25">
      <c r="A6" s="53"/>
      <c r="B6" s="60"/>
      <c r="C6" s="61"/>
      <c r="D6" s="60"/>
      <c r="E6" s="60"/>
      <c r="F6" s="60"/>
      <c r="G6" s="60"/>
      <c r="H6" s="18"/>
      <c r="I6" s="61"/>
      <c r="J6" s="61"/>
    </row>
    <row r="7" spans="1:11" s="30" customFormat="1" ht="15.75" x14ac:dyDescent="0.25">
      <c r="A7" s="19">
        <v>38718</v>
      </c>
      <c r="B7" s="35">
        <v>108249</v>
      </c>
      <c r="C7" s="21">
        <v>584</v>
      </c>
      <c r="D7" s="35">
        <v>151518</v>
      </c>
      <c r="E7" s="35">
        <v>23577</v>
      </c>
      <c r="F7" s="22">
        <v>159</v>
      </c>
      <c r="G7" s="35">
        <v>131826</v>
      </c>
      <c r="H7" s="16"/>
      <c r="I7" s="36">
        <v>52.4</v>
      </c>
      <c r="J7" s="36">
        <v>1.5</v>
      </c>
    </row>
    <row r="8" spans="1:11" s="30" customFormat="1" ht="15.75" x14ac:dyDescent="0.25">
      <c r="A8" s="19">
        <v>38749</v>
      </c>
      <c r="B8" s="20">
        <v>121762</v>
      </c>
      <c r="C8" s="21">
        <v>620</v>
      </c>
      <c r="D8" s="20">
        <v>171432</v>
      </c>
      <c r="E8" s="20">
        <v>7106</v>
      </c>
      <c r="F8" s="21">
        <v>50</v>
      </c>
      <c r="G8" s="20">
        <v>128868</v>
      </c>
      <c r="H8" s="16"/>
      <c r="I8" s="20">
        <v>49.2</v>
      </c>
      <c r="J8" s="20">
        <v>0.4</v>
      </c>
    </row>
    <row r="9" spans="1:11" s="30" customFormat="1" ht="15.75" x14ac:dyDescent="0.25">
      <c r="A9" s="19">
        <v>38777</v>
      </c>
      <c r="B9" s="20">
        <v>155939</v>
      </c>
      <c r="C9" s="21">
        <v>732</v>
      </c>
      <c r="D9" s="20">
        <v>210464</v>
      </c>
      <c r="E9" s="20">
        <v>1865</v>
      </c>
      <c r="F9" s="28">
        <v>12</v>
      </c>
      <c r="G9" s="20">
        <v>157804</v>
      </c>
      <c r="H9" s="16"/>
      <c r="I9" s="20">
        <v>49</v>
      </c>
      <c r="J9" s="20">
        <v>0.9</v>
      </c>
    </row>
    <row r="10" spans="1:11" s="30" customFormat="1" ht="15.75" x14ac:dyDescent="0.25">
      <c r="A10" s="19">
        <v>38808</v>
      </c>
      <c r="B10" s="20">
        <v>169612</v>
      </c>
      <c r="C10" s="21">
        <v>693</v>
      </c>
      <c r="D10" s="20">
        <v>195601</v>
      </c>
      <c r="E10" s="20">
        <v>4308</v>
      </c>
      <c r="F10" s="28">
        <v>22</v>
      </c>
      <c r="G10" s="20">
        <v>173920</v>
      </c>
      <c r="H10" s="16"/>
      <c r="I10" s="23">
        <v>49.9</v>
      </c>
      <c r="J10" s="23">
        <v>1.32</v>
      </c>
    </row>
    <row r="11" spans="1:11" s="30" customFormat="1" ht="15.75" x14ac:dyDescent="0.25">
      <c r="A11" s="19">
        <v>38838</v>
      </c>
      <c r="B11" s="20">
        <v>168111</v>
      </c>
      <c r="C11" s="21">
        <v>736</v>
      </c>
      <c r="D11" s="20">
        <v>223071</v>
      </c>
      <c r="E11" s="20">
        <v>1462</v>
      </c>
      <c r="F11" s="28">
        <v>8</v>
      </c>
      <c r="G11" s="20">
        <v>169573</v>
      </c>
      <c r="H11" s="16"/>
      <c r="I11" s="23">
        <v>55.5</v>
      </c>
      <c r="J11" s="23">
        <v>0</v>
      </c>
    </row>
    <row r="12" spans="1:11" s="30" customFormat="1" ht="15.75" x14ac:dyDescent="0.25">
      <c r="A12" s="19">
        <v>38869</v>
      </c>
      <c r="B12" s="26">
        <v>161501</v>
      </c>
      <c r="C12" s="21">
        <v>700</v>
      </c>
      <c r="D12" s="20">
        <v>228364</v>
      </c>
      <c r="E12" s="26">
        <v>4245</v>
      </c>
      <c r="F12" s="28">
        <v>23</v>
      </c>
      <c r="G12" s="20">
        <v>165746</v>
      </c>
      <c r="H12" s="16"/>
      <c r="I12" s="23">
        <v>58.1</v>
      </c>
      <c r="J12" s="23">
        <v>0</v>
      </c>
    </row>
    <row r="13" spans="1:11" s="30" customFormat="1" ht="15.75" x14ac:dyDescent="0.25">
      <c r="A13" s="19">
        <v>38899</v>
      </c>
      <c r="B13" s="20">
        <v>71004</v>
      </c>
      <c r="C13" s="27">
        <v>260</v>
      </c>
      <c r="D13" s="20">
        <v>91220</v>
      </c>
      <c r="E13" s="20">
        <v>91221</v>
      </c>
      <c r="F13" s="28">
        <v>484</v>
      </c>
      <c r="G13" s="20">
        <v>162225</v>
      </c>
      <c r="H13" s="16"/>
      <c r="I13" s="23">
        <v>56.5</v>
      </c>
      <c r="J13" s="23">
        <v>0.08</v>
      </c>
    </row>
    <row r="14" spans="1:11" s="30" customFormat="1" ht="15.75" x14ac:dyDescent="0.25">
      <c r="A14" s="19">
        <v>38930</v>
      </c>
      <c r="B14" s="20">
        <v>0</v>
      </c>
      <c r="C14" s="28">
        <v>0</v>
      </c>
      <c r="D14" s="20">
        <v>0</v>
      </c>
      <c r="E14" s="20">
        <v>94752</v>
      </c>
      <c r="F14" s="28">
        <v>504</v>
      </c>
      <c r="G14" s="20">
        <v>94752</v>
      </c>
      <c r="H14" s="16"/>
      <c r="I14" s="23">
        <v>56.9</v>
      </c>
      <c r="J14" s="23">
        <v>7.0000000000000007E-2</v>
      </c>
    </row>
    <row r="15" spans="1:11" s="30" customFormat="1" ht="15.75" x14ac:dyDescent="0.25">
      <c r="A15" s="19">
        <v>38961</v>
      </c>
      <c r="B15" s="20">
        <v>157788</v>
      </c>
      <c r="C15" s="28">
        <v>691</v>
      </c>
      <c r="D15" s="20">
        <v>273152</v>
      </c>
      <c r="E15" s="20">
        <v>4750</v>
      </c>
      <c r="F15" s="28">
        <v>26</v>
      </c>
      <c r="G15" s="20">
        <v>162538</v>
      </c>
      <c r="H15" s="16"/>
      <c r="I15" s="23">
        <v>48.3</v>
      </c>
      <c r="J15" s="23">
        <v>2.9</v>
      </c>
      <c r="K15" s="30" t="s">
        <v>33</v>
      </c>
    </row>
    <row r="16" spans="1:11" s="30" customFormat="1" ht="15.75" x14ac:dyDescent="0.25">
      <c r="A16" s="19">
        <v>38991</v>
      </c>
      <c r="B16" s="20">
        <v>17815</v>
      </c>
      <c r="C16" s="27">
        <v>631</v>
      </c>
      <c r="D16" s="20">
        <v>263797</v>
      </c>
      <c r="E16" s="20">
        <v>16337</v>
      </c>
      <c r="F16" s="28">
        <v>75</v>
      </c>
      <c r="G16" s="20">
        <v>34152</v>
      </c>
      <c r="H16" s="16"/>
      <c r="I16" s="23">
        <v>52.9</v>
      </c>
      <c r="J16" s="23">
        <v>0.9</v>
      </c>
    </row>
    <row r="17" spans="1:10" s="30" customFormat="1" ht="15.75" x14ac:dyDescent="0.25">
      <c r="A17" s="19">
        <v>39022</v>
      </c>
      <c r="B17" s="20">
        <v>176101</v>
      </c>
      <c r="C17" s="27">
        <v>658</v>
      </c>
      <c r="D17" s="20">
        <v>279967</v>
      </c>
      <c r="E17" s="20">
        <v>10401</v>
      </c>
      <c r="F17" s="28">
        <v>49</v>
      </c>
      <c r="G17" s="20">
        <v>186502</v>
      </c>
      <c r="H17" s="16"/>
      <c r="I17" s="23">
        <v>50.8</v>
      </c>
      <c r="J17" s="23">
        <v>0.7</v>
      </c>
    </row>
    <row r="18" spans="1:10" s="30" customFormat="1" ht="15.75" x14ac:dyDescent="0.25">
      <c r="A18" s="19">
        <v>39052</v>
      </c>
      <c r="B18" s="20">
        <v>89565</v>
      </c>
      <c r="C18" s="27">
        <v>517</v>
      </c>
      <c r="D18" s="20">
        <v>169491</v>
      </c>
      <c r="E18" s="20">
        <v>46574</v>
      </c>
      <c r="F18" s="28">
        <v>225</v>
      </c>
      <c r="G18" s="20">
        <v>136140</v>
      </c>
      <c r="H18" s="3"/>
      <c r="I18" s="23">
        <v>51.7</v>
      </c>
      <c r="J18" s="23">
        <v>0.71</v>
      </c>
    </row>
    <row r="19" spans="1:10" s="30" customFormat="1" ht="15.75" x14ac:dyDescent="0.25">
      <c r="A19" s="29"/>
    </row>
    <row r="20" spans="1:10" s="30" customFormat="1" ht="15.75" x14ac:dyDescent="0.25">
      <c r="A20" s="6" t="s">
        <v>5</v>
      </c>
      <c r="B20" s="31">
        <f t="shared" ref="B20:G20" si="0">COUNT(B7:B18)</f>
        <v>12</v>
      </c>
      <c r="C20" s="31">
        <f t="shared" si="0"/>
        <v>12</v>
      </c>
      <c r="D20" s="31">
        <f t="shared" si="0"/>
        <v>12</v>
      </c>
      <c r="E20" s="31">
        <f t="shared" si="0"/>
        <v>12</v>
      </c>
      <c r="F20" s="31">
        <f t="shared" si="0"/>
        <v>12</v>
      </c>
      <c r="G20" s="31">
        <f t="shared" si="0"/>
        <v>12</v>
      </c>
      <c r="H20" s="16"/>
      <c r="I20" s="31">
        <f>COUNT(I7:I18)</f>
        <v>12</v>
      </c>
      <c r="J20" s="31">
        <f>COUNT(J7:J18)</f>
        <v>12</v>
      </c>
    </row>
    <row r="21" spans="1:10" s="30" customFormat="1" ht="15.75" x14ac:dyDescent="0.25">
      <c r="A21" s="8" t="s">
        <v>6</v>
      </c>
      <c r="B21" s="32">
        <f t="shared" ref="B21:G21" si="1">AVERAGE(B7:B18)</f>
        <v>116453.91666666667</v>
      </c>
      <c r="C21" s="32">
        <f t="shared" si="1"/>
        <v>568.5</v>
      </c>
      <c r="D21" s="32">
        <f t="shared" si="1"/>
        <v>188173.08333333334</v>
      </c>
      <c r="E21" s="32">
        <f t="shared" si="1"/>
        <v>25549.833333333332</v>
      </c>
      <c r="F21" s="32">
        <f t="shared" si="1"/>
        <v>136.41666666666666</v>
      </c>
      <c r="G21" s="32">
        <f t="shared" si="1"/>
        <v>142003.83333333334</v>
      </c>
      <c r="H21" s="16"/>
      <c r="I21" s="32">
        <f>AVERAGE(I7:I18)</f>
        <v>52.6</v>
      </c>
      <c r="J21" s="32">
        <f>AVERAGE(J7:J18)</f>
        <v>0.79</v>
      </c>
    </row>
    <row r="22" spans="1:10" s="30" customFormat="1" ht="15.75" x14ac:dyDescent="0.25">
      <c r="A22" s="7" t="s">
        <v>7</v>
      </c>
      <c r="B22" s="31">
        <f t="shared" ref="B22:G22" si="2">STDEV(B7:B18)</f>
        <v>60696.101686199865</v>
      </c>
      <c r="C22" s="31">
        <f t="shared" si="2"/>
        <v>221.23886720835552</v>
      </c>
      <c r="D22" s="31">
        <f t="shared" si="2"/>
        <v>80641.540372934964</v>
      </c>
      <c r="E22" s="31">
        <f t="shared" si="2"/>
        <v>33953.213281683886</v>
      </c>
      <c r="F22" s="31">
        <f t="shared" si="2"/>
        <v>179.21214362939367</v>
      </c>
      <c r="G22" s="31">
        <f t="shared" si="2"/>
        <v>42187.834810164124</v>
      </c>
      <c r="H22" s="16"/>
      <c r="I22" s="31">
        <f>STDEV(I7:I18)</f>
        <v>3.3957192302823112</v>
      </c>
      <c r="J22" s="31">
        <f>STDEV(J7:J18)</f>
        <v>0.83658396307407623</v>
      </c>
    </row>
    <row r="23" spans="1:10" s="30" customFormat="1" ht="15.75" x14ac:dyDescent="0.25">
      <c r="A23" s="7" t="s">
        <v>8</v>
      </c>
      <c r="B23" s="31">
        <f t="shared" ref="B23:G23" si="3">MIN(B7:B18)</f>
        <v>0</v>
      </c>
      <c r="C23" s="31">
        <f t="shared" si="3"/>
        <v>0</v>
      </c>
      <c r="D23" s="31">
        <f t="shared" si="3"/>
        <v>0</v>
      </c>
      <c r="E23" s="31">
        <f t="shared" si="3"/>
        <v>1462</v>
      </c>
      <c r="F23" s="31">
        <f t="shared" si="3"/>
        <v>8</v>
      </c>
      <c r="G23" s="31">
        <f t="shared" si="3"/>
        <v>34152</v>
      </c>
      <c r="H23" s="16"/>
      <c r="I23" s="31">
        <f>MIN(I7:I18)</f>
        <v>48.3</v>
      </c>
      <c r="J23" s="31">
        <f>MIN(J7:J18)</f>
        <v>0</v>
      </c>
    </row>
    <row r="24" spans="1:10" s="30" customFormat="1" ht="15.75" x14ac:dyDescent="0.25">
      <c r="A24" s="7" t="s">
        <v>9</v>
      </c>
      <c r="B24" s="31">
        <f t="shared" ref="B24:G24" si="4">MAX(B7:B18)</f>
        <v>176101</v>
      </c>
      <c r="C24" s="31">
        <f t="shared" si="4"/>
        <v>736</v>
      </c>
      <c r="D24" s="31">
        <f t="shared" si="4"/>
        <v>279967</v>
      </c>
      <c r="E24" s="31">
        <f t="shared" si="4"/>
        <v>94752</v>
      </c>
      <c r="F24" s="31">
        <f t="shared" si="4"/>
        <v>504</v>
      </c>
      <c r="G24" s="31">
        <f t="shared" si="4"/>
        <v>186502</v>
      </c>
      <c r="H24" s="4"/>
      <c r="I24" s="31">
        <f>MAX(I7:I18)</f>
        <v>58.1</v>
      </c>
      <c r="J24" s="31">
        <f>MAX(J7:J18)</f>
        <v>2.9</v>
      </c>
    </row>
    <row r="25" spans="1:10" s="30" customFormat="1" ht="15.75" x14ac:dyDescent="0.25">
      <c r="A25" s="8" t="s">
        <v>38</v>
      </c>
      <c r="B25" s="33">
        <f t="shared" ref="B25:G25" si="5">SUM(B7:B18)</f>
        <v>1397447</v>
      </c>
      <c r="C25" s="34">
        <f t="shared" si="5"/>
        <v>6822</v>
      </c>
      <c r="D25" s="33">
        <f t="shared" si="5"/>
        <v>2258077</v>
      </c>
      <c r="E25" s="33">
        <f t="shared" si="5"/>
        <v>306598</v>
      </c>
      <c r="F25" s="34">
        <f t="shared" si="5"/>
        <v>1637</v>
      </c>
      <c r="G25" s="33">
        <f t="shared" si="5"/>
        <v>1704046</v>
      </c>
      <c r="H25" s="4"/>
      <c r="I25" s="33"/>
      <c r="J25" s="33"/>
    </row>
    <row r="28" spans="1:10" x14ac:dyDescent="0.25">
      <c r="A28" t="s">
        <v>34</v>
      </c>
    </row>
    <row r="32" spans="1:10" ht="26.25" customHeight="1" x14ac:dyDescent="0.25"/>
  </sheetData>
  <mergeCells count="13">
    <mergeCell ref="G5:G6"/>
    <mergeCell ref="I5:I6"/>
    <mergeCell ref="J5:J6"/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zoomScale="75" zoomScaleNormal="75" workbookViewId="0">
      <selection sqref="A1:XFD25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0" s="30" customFormat="1" ht="26.25" customHeight="1" x14ac:dyDescent="0.25">
      <c r="A1" s="50" t="s">
        <v>10</v>
      </c>
      <c r="B1" s="51"/>
      <c r="C1" s="51"/>
      <c r="D1" s="51"/>
      <c r="E1" s="51"/>
      <c r="F1" s="51"/>
      <c r="G1" s="51"/>
      <c r="H1" s="51"/>
      <c r="I1" s="51"/>
      <c r="J1" s="62"/>
    </row>
    <row r="2" spans="1:10" s="30" customFormat="1" ht="15.75" x14ac:dyDescent="0.25">
      <c r="A2" s="52" t="s">
        <v>13</v>
      </c>
      <c r="B2" s="54" t="s">
        <v>14</v>
      </c>
      <c r="C2" s="55"/>
      <c r="D2" s="56"/>
      <c r="E2" s="54" t="s">
        <v>15</v>
      </c>
      <c r="F2" s="56"/>
      <c r="G2" s="54" t="s">
        <v>16</v>
      </c>
      <c r="H2" s="55"/>
      <c r="I2" s="55"/>
      <c r="J2" s="56"/>
    </row>
    <row r="3" spans="1:10" s="30" customFormat="1" ht="15.75" x14ac:dyDescent="0.25">
      <c r="A3" s="52"/>
      <c r="B3" s="57"/>
      <c r="C3" s="58"/>
      <c r="D3" s="59"/>
      <c r="E3" s="57"/>
      <c r="F3" s="59"/>
      <c r="G3" s="54"/>
      <c r="H3" s="55"/>
      <c r="I3" s="55"/>
      <c r="J3" s="56"/>
    </row>
    <row r="4" spans="1:10" s="30" customFormat="1" ht="45" x14ac:dyDescent="0.25">
      <c r="A4" s="52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16"/>
      <c r="I4" s="10" t="s">
        <v>0</v>
      </c>
      <c r="J4" s="10" t="s">
        <v>1</v>
      </c>
    </row>
    <row r="5" spans="1:10" s="30" customFormat="1" ht="18" customHeight="1" x14ac:dyDescent="0.25">
      <c r="A5" s="52"/>
      <c r="B5" s="60" t="s">
        <v>3</v>
      </c>
      <c r="C5" s="61" t="s">
        <v>18</v>
      </c>
      <c r="D5" s="60" t="s">
        <v>4</v>
      </c>
      <c r="E5" s="60" t="s">
        <v>3</v>
      </c>
      <c r="F5" s="60" t="s">
        <v>18</v>
      </c>
      <c r="G5" s="60" t="s">
        <v>3</v>
      </c>
      <c r="H5" s="17"/>
      <c r="I5" s="61" t="s">
        <v>2</v>
      </c>
      <c r="J5" s="61" t="s">
        <v>2</v>
      </c>
    </row>
    <row r="6" spans="1:10" s="30" customFormat="1" ht="15" customHeight="1" x14ac:dyDescent="0.25">
      <c r="A6" s="53"/>
      <c r="B6" s="60"/>
      <c r="C6" s="61"/>
      <c r="D6" s="60"/>
      <c r="E6" s="60"/>
      <c r="F6" s="60"/>
      <c r="G6" s="60"/>
      <c r="H6" s="18"/>
      <c r="I6" s="61"/>
      <c r="J6" s="61"/>
    </row>
    <row r="7" spans="1:10" s="30" customFormat="1" ht="15.75" x14ac:dyDescent="0.25">
      <c r="A7" s="19">
        <v>39083</v>
      </c>
      <c r="B7" s="35">
        <v>179358</v>
      </c>
      <c r="C7" s="21">
        <v>677</v>
      </c>
      <c r="D7" s="35">
        <v>291145</v>
      </c>
      <c r="E7" s="35">
        <v>13564</v>
      </c>
      <c r="F7" s="22">
        <v>64</v>
      </c>
      <c r="G7" s="35">
        <v>192922</v>
      </c>
      <c r="H7" s="16"/>
      <c r="I7" s="36">
        <v>51.5</v>
      </c>
      <c r="J7" s="36">
        <v>0.56000000000000005</v>
      </c>
    </row>
    <row r="8" spans="1:10" s="30" customFormat="1" ht="15.75" x14ac:dyDescent="0.25">
      <c r="A8" s="19">
        <v>39114</v>
      </c>
      <c r="B8" s="20">
        <v>145091</v>
      </c>
      <c r="C8" s="21" t="s">
        <v>24</v>
      </c>
      <c r="D8" s="20">
        <v>300652</v>
      </c>
      <c r="E8" s="20">
        <v>2441</v>
      </c>
      <c r="F8" s="21" t="s">
        <v>24</v>
      </c>
      <c r="G8" s="20">
        <v>147532</v>
      </c>
      <c r="H8" s="16"/>
      <c r="I8" s="20">
        <v>52</v>
      </c>
      <c r="J8" s="20">
        <v>0.63</v>
      </c>
    </row>
    <row r="9" spans="1:10" s="30" customFormat="1" ht="15.75" x14ac:dyDescent="0.25">
      <c r="A9" s="19">
        <v>39142</v>
      </c>
      <c r="B9" s="20">
        <v>169866</v>
      </c>
      <c r="C9" s="21">
        <v>719</v>
      </c>
      <c r="D9" s="20">
        <v>345141</v>
      </c>
      <c r="E9" s="20">
        <v>3306</v>
      </c>
      <c r="F9" s="28">
        <v>19</v>
      </c>
      <c r="G9" s="20">
        <v>173172</v>
      </c>
      <c r="H9" s="16"/>
      <c r="I9" s="20">
        <v>49.9</v>
      </c>
      <c r="J9" s="20">
        <v>0.87</v>
      </c>
    </row>
    <row r="10" spans="1:10" s="30" customFormat="1" ht="15.75" x14ac:dyDescent="0.25">
      <c r="A10" s="19">
        <v>39173</v>
      </c>
      <c r="B10" s="20">
        <v>168507</v>
      </c>
      <c r="C10" s="21">
        <v>643</v>
      </c>
      <c r="D10" s="20">
        <v>318799</v>
      </c>
      <c r="E10" s="20">
        <v>15514</v>
      </c>
      <c r="F10" s="28">
        <v>74</v>
      </c>
      <c r="G10" s="20">
        <v>184021</v>
      </c>
      <c r="H10" s="16"/>
      <c r="I10" s="23">
        <v>52.1</v>
      </c>
      <c r="J10" s="23">
        <v>0.9</v>
      </c>
    </row>
    <row r="11" spans="1:10" s="30" customFormat="1" ht="15.75" x14ac:dyDescent="0.25">
      <c r="A11" s="19">
        <v>39203</v>
      </c>
      <c r="B11" s="20">
        <v>189845</v>
      </c>
      <c r="C11" s="21">
        <v>723</v>
      </c>
      <c r="D11" s="20">
        <v>356683</v>
      </c>
      <c r="E11" s="20">
        <v>3361</v>
      </c>
      <c r="F11" s="28">
        <v>16</v>
      </c>
      <c r="G11" s="20">
        <v>193206</v>
      </c>
      <c r="H11" s="16"/>
      <c r="I11" s="23">
        <v>51.1</v>
      </c>
      <c r="J11" s="23">
        <v>1.1000000000000001</v>
      </c>
    </row>
    <row r="12" spans="1:10" s="30" customFormat="1" ht="15.75" x14ac:dyDescent="0.25">
      <c r="A12" s="19">
        <v>39234</v>
      </c>
      <c r="B12" s="26">
        <v>178569</v>
      </c>
      <c r="C12" s="21">
        <v>658</v>
      </c>
      <c r="D12" s="20">
        <v>297371</v>
      </c>
      <c r="E12" s="26">
        <v>11507</v>
      </c>
      <c r="F12" s="28">
        <v>53</v>
      </c>
      <c r="G12" s="20">
        <v>190076</v>
      </c>
      <c r="H12" s="16"/>
      <c r="I12" s="23">
        <v>45.7</v>
      </c>
      <c r="J12" s="23">
        <v>2.4700000000000002</v>
      </c>
    </row>
    <row r="13" spans="1:10" s="30" customFormat="1" ht="15.75" x14ac:dyDescent="0.25">
      <c r="A13" s="19">
        <v>39264</v>
      </c>
      <c r="B13" s="20">
        <v>229415</v>
      </c>
      <c r="C13" s="27">
        <v>733</v>
      </c>
      <c r="D13" s="20">
        <v>373611</v>
      </c>
      <c r="E13" s="20">
        <v>1983</v>
      </c>
      <c r="F13" s="28">
        <v>9</v>
      </c>
      <c r="G13" s="20">
        <v>231398</v>
      </c>
      <c r="H13" s="16"/>
      <c r="I13" s="23">
        <v>47.7</v>
      </c>
      <c r="J13" s="23">
        <v>2.8</v>
      </c>
    </row>
    <row r="14" spans="1:10" s="30" customFormat="1" ht="15.75" x14ac:dyDescent="0.25">
      <c r="A14" s="19">
        <v>39295</v>
      </c>
      <c r="B14" s="20">
        <v>218302</v>
      </c>
      <c r="C14" s="28">
        <v>740</v>
      </c>
      <c r="D14" s="20">
        <v>377245</v>
      </c>
      <c r="E14" s="20">
        <v>944</v>
      </c>
      <c r="F14" s="28">
        <v>4</v>
      </c>
      <c r="G14" s="20">
        <v>219246</v>
      </c>
      <c r="H14" s="16"/>
      <c r="I14" s="23">
        <v>48.9</v>
      </c>
      <c r="J14" s="23">
        <v>2.4</v>
      </c>
    </row>
    <row r="15" spans="1:10" s="30" customFormat="1" ht="15.75" x14ac:dyDescent="0.25">
      <c r="A15" s="19">
        <v>39326</v>
      </c>
      <c r="B15" s="20">
        <v>190928</v>
      </c>
      <c r="C15" s="28">
        <v>691</v>
      </c>
      <c r="D15" s="20">
        <v>352693</v>
      </c>
      <c r="E15" s="20">
        <v>5968</v>
      </c>
      <c r="F15" s="28">
        <v>27</v>
      </c>
      <c r="G15" s="20">
        <v>196896</v>
      </c>
      <c r="H15" s="16"/>
      <c r="I15" s="23">
        <v>44.6</v>
      </c>
      <c r="J15" s="23">
        <v>2.39</v>
      </c>
    </row>
    <row r="16" spans="1:10" s="30" customFormat="1" ht="15.75" x14ac:dyDescent="0.25">
      <c r="A16" s="19">
        <v>39356</v>
      </c>
      <c r="B16" s="20">
        <v>225358</v>
      </c>
      <c r="C16" s="27">
        <v>731</v>
      </c>
      <c r="D16" s="20">
        <v>370324</v>
      </c>
      <c r="E16" s="20">
        <v>2713</v>
      </c>
      <c r="F16" s="28">
        <v>11</v>
      </c>
      <c r="G16" s="20">
        <v>228071</v>
      </c>
      <c r="H16" s="16"/>
      <c r="I16" s="23">
        <v>44.4</v>
      </c>
      <c r="J16" s="23">
        <v>1.4</v>
      </c>
    </row>
    <row r="17" spans="1:10" s="30" customFormat="1" ht="15.75" x14ac:dyDescent="0.25">
      <c r="A17" s="19">
        <v>39387</v>
      </c>
      <c r="B17" s="20">
        <v>204666</v>
      </c>
      <c r="C17" s="27">
        <v>714</v>
      </c>
      <c r="D17" s="20">
        <v>347838</v>
      </c>
      <c r="E17" s="20">
        <v>688</v>
      </c>
      <c r="F17" s="28">
        <v>3</v>
      </c>
      <c r="G17" s="20">
        <v>205354</v>
      </c>
      <c r="H17" s="16"/>
      <c r="I17" s="23">
        <v>40.6</v>
      </c>
      <c r="J17" s="23">
        <v>1.6</v>
      </c>
    </row>
    <row r="18" spans="1:10" s="30" customFormat="1" ht="15.75" x14ac:dyDescent="0.25">
      <c r="A18" s="19">
        <v>39417</v>
      </c>
      <c r="B18" s="20">
        <v>172429</v>
      </c>
      <c r="C18" s="27">
        <v>646</v>
      </c>
      <c r="D18" s="20">
        <v>306223</v>
      </c>
      <c r="E18" s="20">
        <v>20926</v>
      </c>
      <c r="F18" s="28">
        <v>98</v>
      </c>
      <c r="G18" s="20">
        <v>193355</v>
      </c>
      <c r="H18" s="3"/>
      <c r="I18" s="23">
        <v>44.4</v>
      </c>
      <c r="J18" s="23">
        <v>0.36</v>
      </c>
    </row>
    <row r="19" spans="1:10" s="30" customFormat="1" ht="15.75" x14ac:dyDescent="0.25">
      <c r="A19" s="29"/>
    </row>
    <row r="20" spans="1:10" s="30" customFormat="1" ht="15.75" x14ac:dyDescent="0.25">
      <c r="A20" s="6" t="s">
        <v>5</v>
      </c>
      <c r="B20" s="31">
        <f t="shared" ref="B20:G20" si="0">COUNT(B7:B18)</f>
        <v>12</v>
      </c>
      <c r="C20" s="31">
        <f t="shared" si="0"/>
        <v>11</v>
      </c>
      <c r="D20" s="31">
        <f t="shared" si="0"/>
        <v>12</v>
      </c>
      <c r="E20" s="31">
        <f t="shared" si="0"/>
        <v>12</v>
      </c>
      <c r="F20" s="31">
        <f t="shared" si="0"/>
        <v>11</v>
      </c>
      <c r="G20" s="31">
        <f t="shared" si="0"/>
        <v>12</v>
      </c>
      <c r="H20" s="16"/>
      <c r="I20" s="31">
        <f>COUNT(I7:I18)</f>
        <v>12</v>
      </c>
      <c r="J20" s="31">
        <f>COUNT(J7:J18)</f>
        <v>12</v>
      </c>
    </row>
    <row r="21" spans="1:10" s="30" customFormat="1" ht="15.75" x14ac:dyDescent="0.25">
      <c r="A21" s="8" t="s">
        <v>6</v>
      </c>
      <c r="B21" s="32">
        <f t="shared" ref="B21:G21" si="1">AVERAGE(B7:B18)</f>
        <v>189361.16666666666</v>
      </c>
      <c r="C21" s="32">
        <f t="shared" si="1"/>
        <v>697.72727272727275</v>
      </c>
      <c r="D21" s="32">
        <f t="shared" si="1"/>
        <v>336477.08333333331</v>
      </c>
      <c r="E21" s="32">
        <f t="shared" si="1"/>
        <v>6909.583333333333</v>
      </c>
      <c r="F21" s="32">
        <f t="shared" si="1"/>
        <v>34.363636363636367</v>
      </c>
      <c r="G21" s="32">
        <f t="shared" si="1"/>
        <v>196270.75</v>
      </c>
      <c r="H21" s="16"/>
      <c r="I21" s="32">
        <f>AVERAGE(I7:I18)</f>
        <v>47.741666666666667</v>
      </c>
      <c r="J21" s="32">
        <f>AVERAGE(J7:J18)</f>
        <v>1.456666666666667</v>
      </c>
    </row>
    <row r="22" spans="1:10" s="30" customFormat="1" ht="15.75" x14ac:dyDescent="0.25">
      <c r="A22" s="7" t="s">
        <v>7</v>
      </c>
      <c r="B22" s="31">
        <f t="shared" ref="B22:G22" si="2">STDEV(B7:B18)</f>
        <v>25677.401301651662</v>
      </c>
      <c r="C22" s="31">
        <f t="shared" si="2"/>
        <v>36.356817542493758</v>
      </c>
      <c r="D22" s="31">
        <f t="shared" si="2"/>
        <v>31848.330601200014</v>
      </c>
      <c r="E22" s="31">
        <f t="shared" si="2"/>
        <v>6732.0489580990443</v>
      </c>
      <c r="F22" s="31">
        <f t="shared" si="2"/>
        <v>32.509299368865911</v>
      </c>
      <c r="G22" s="31">
        <f t="shared" si="2"/>
        <v>23320.875931331255</v>
      </c>
      <c r="H22" s="16"/>
      <c r="I22" s="31">
        <f>STDEV(I7:I18)</f>
        <v>3.7647789584596607</v>
      </c>
      <c r="J22" s="31">
        <f>STDEV(J7:J18)</f>
        <v>0.85745218083823305</v>
      </c>
    </row>
    <row r="23" spans="1:10" s="30" customFormat="1" ht="15.75" x14ac:dyDescent="0.25">
      <c r="A23" s="7" t="s">
        <v>8</v>
      </c>
      <c r="B23" s="31">
        <f t="shared" ref="B23:G23" si="3">MIN(B7:B18)</f>
        <v>145091</v>
      </c>
      <c r="C23" s="31">
        <f t="shared" si="3"/>
        <v>643</v>
      </c>
      <c r="D23" s="31">
        <f t="shared" si="3"/>
        <v>291145</v>
      </c>
      <c r="E23" s="31">
        <f t="shared" si="3"/>
        <v>688</v>
      </c>
      <c r="F23" s="31">
        <f t="shared" si="3"/>
        <v>3</v>
      </c>
      <c r="G23" s="31">
        <f t="shared" si="3"/>
        <v>147532</v>
      </c>
      <c r="H23" s="16"/>
      <c r="I23" s="31">
        <f>MIN(I7:I18)</f>
        <v>40.6</v>
      </c>
      <c r="J23" s="31">
        <f>MIN(J7:J18)</f>
        <v>0.36</v>
      </c>
    </row>
    <row r="24" spans="1:10" s="30" customFormat="1" ht="15.75" x14ac:dyDescent="0.25">
      <c r="A24" s="7" t="s">
        <v>9</v>
      </c>
      <c r="B24" s="31">
        <f t="shared" ref="B24:G24" si="4">MAX(B7:B18)</f>
        <v>229415</v>
      </c>
      <c r="C24" s="31">
        <f t="shared" si="4"/>
        <v>740</v>
      </c>
      <c r="D24" s="31">
        <f t="shared" si="4"/>
        <v>377245</v>
      </c>
      <c r="E24" s="31">
        <f t="shared" si="4"/>
        <v>20926</v>
      </c>
      <c r="F24" s="31">
        <f t="shared" si="4"/>
        <v>98</v>
      </c>
      <c r="G24" s="31">
        <f t="shared" si="4"/>
        <v>231398</v>
      </c>
      <c r="H24" s="4"/>
      <c r="I24" s="31">
        <f>MAX(I7:I18)</f>
        <v>52.1</v>
      </c>
      <c r="J24" s="31">
        <f>MAX(J7:J18)</f>
        <v>2.8</v>
      </c>
    </row>
    <row r="25" spans="1:10" s="30" customFormat="1" ht="15.75" x14ac:dyDescent="0.25">
      <c r="A25" s="8" t="s">
        <v>20</v>
      </c>
      <c r="B25" s="33">
        <f t="shared" ref="B25:G25" si="5">SUM(B7:B18)</f>
        <v>2272334</v>
      </c>
      <c r="C25" s="34">
        <f t="shared" si="5"/>
        <v>7675</v>
      </c>
      <c r="D25" s="33">
        <f t="shared" si="5"/>
        <v>4037725</v>
      </c>
      <c r="E25" s="33">
        <f t="shared" si="5"/>
        <v>82915</v>
      </c>
      <c r="F25" s="34">
        <f t="shared" si="5"/>
        <v>378</v>
      </c>
      <c r="G25" s="33">
        <f t="shared" si="5"/>
        <v>2355249</v>
      </c>
      <c r="H25" s="4"/>
      <c r="I25" s="33"/>
      <c r="J25" s="33"/>
    </row>
    <row r="32" spans="1:10" ht="26.25" customHeight="1" x14ac:dyDescent="0.25"/>
  </sheetData>
  <mergeCells count="13">
    <mergeCell ref="A1:J1"/>
    <mergeCell ref="B5:B6"/>
    <mergeCell ref="C5:C6"/>
    <mergeCell ref="D5:D6"/>
    <mergeCell ref="E5:E6"/>
    <mergeCell ref="F5:F6"/>
    <mergeCell ref="G5:G6"/>
    <mergeCell ref="I5:I6"/>
    <mergeCell ref="J5:J6"/>
    <mergeCell ref="A2:A6"/>
    <mergeCell ref="B2:D3"/>
    <mergeCell ref="E2:F3"/>
    <mergeCell ref="G2:J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zoomScale="85" zoomScaleNormal="85" workbookViewId="0">
      <selection sqref="A1:XFD25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0" s="30" customFormat="1" ht="26.25" customHeight="1" x14ac:dyDescent="0.25">
      <c r="A1" s="50" t="s">
        <v>11</v>
      </c>
      <c r="B1" s="51"/>
      <c r="C1" s="51"/>
      <c r="D1" s="51"/>
      <c r="E1" s="51"/>
      <c r="F1" s="51"/>
      <c r="G1" s="51"/>
      <c r="H1" s="51"/>
      <c r="I1" s="51"/>
      <c r="J1" s="62"/>
    </row>
    <row r="2" spans="1:10" s="30" customFormat="1" ht="15.75" x14ac:dyDescent="0.25">
      <c r="A2" s="52" t="s">
        <v>13</v>
      </c>
      <c r="B2" s="54" t="s">
        <v>14</v>
      </c>
      <c r="C2" s="55"/>
      <c r="D2" s="56"/>
      <c r="E2" s="54" t="s">
        <v>15</v>
      </c>
      <c r="F2" s="56"/>
      <c r="G2" s="54" t="s">
        <v>16</v>
      </c>
      <c r="H2" s="55"/>
      <c r="I2" s="55"/>
      <c r="J2" s="56"/>
    </row>
    <row r="3" spans="1:10" s="30" customFormat="1" ht="15.75" x14ac:dyDescent="0.25">
      <c r="A3" s="52"/>
      <c r="B3" s="57"/>
      <c r="C3" s="58"/>
      <c r="D3" s="59"/>
      <c r="E3" s="57"/>
      <c r="F3" s="59"/>
      <c r="G3" s="54"/>
      <c r="H3" s="55"/>
      <c r="I3" s="55"/>
      <c r="J3" s="56"/>
    </row>
    <row r="4" spans="1:10" s="30" customFormat="1" ht="45" x14ac:dyDescent="0.25">
      <c r="A4" s="52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16"/>
      <c r="I4" s="10" t="s">
        <v>0</v>
      </c>
      <c r="J4" s="10" t="s">
        <v>1</v>
      </c>
    </row>
    <row r="5" spans="1:10" s="30" customFormat="1" ht="18" customHeight="1" x14ac:dyDescent="0.25">
      <c r="A5" s="52"/>
      <c r="B5" s="60" t="s">
        <v>3</v>
      </c>
      <c r="C5" s="61" t="s">
        <v>18</v>
      </c>
      <c r="D5" s="60" t="s">
        <v>4</v>
      </c>
      <c r="E5" s="60" t="s">
        <v>3</v>
      </c>
      <c r="F5" s="60" t="s">
        <v>18</v>
      </c>
      <c r="G5" s="60" t="s">
        <v>3</v>
      </c>
      <c r="H5" s="17"/>
      <c r="I5" s="61" t="s">
        <v>2</v>
      </c>
      <c r="J5" s="61" t="s">
        <v>2</v>
      </c>
    </row>
    <row r="6" spans="1:10" s="30" customFormat="1" ht="15" customHeight="1" x14ac:dyDescent="0.25">
      <c r="A6" s="53"/>
      <c r="B6" s="60"/>
      <c r="C6" s="61"/>
      <c r="D6" s="60"/>
      <c r="E6" s="60"/>
      <c r="F6" s="60"/>
      <c r="G6" s="60"/>
      <c r="H6" s="18"/>
      <c r="I6" s="61"/>
      <c r="J6" s="61"/>
    </row>
    <row r="7" spans="1:10" s="30" customFormat="1" ht="15.75" x14ac:dyDescent="0.25">
      <c r="A7" s="19">
        <v>39448</v>
      </c>
      <c r="B7" s="20">
        <v>192766</v>
      </c>
      <c r="C7" s="21">
        <v>728</v>
      </c>
      <c r="D7" s="20">
        <v>345458</v>
      </c>
      <c r="E7" s="20">
        <v>2542</v>
      </c>
      <c r="F7" s="22">
        <v>12</v>
      </c>
      <c r="G7" s="20">
        <v>195308</v>
      </c>
      <c r="H7" s="16"/>
      <c r="I7" s="23">
        <v>45</v>
      </c>
      <c r="J7" s="23">
        <v>1.39</v>
      </c>
    </row>
    <row r="8" spans="1:10" s="30" customFormat="1" ht="15.75" x14ac:dyDescent="0.25">
      <c r="A8" s="19">
        <v>39479</v>
      </c>
      <c r="B8" s="20">
        <v>176555</v>
      </c>
      <c r="C8" s="24">
        <v>688</v>
      </c>
      <c r="D8" s="20">
        <v>397572</v>
      </c>
      <c r="E8" s="20">
        <v>1145</v>
      </c>
      <c r="F8" s="24">
        <v>6</v>
      </c>
      <c r="G8" s="20">
        <v>177697</v>
      </c>
      <c r="H8" s="16"/>
      <c r="I8" s="20">
        <v>54.1</v>
      </c>
      <c r="J8" s="20">
        <v>0.34</v>
      </c>
    </row>
    <row r="9" spans="1:10" s="30" customFormat="1" ht="15.75" x14ac:dyDescent="0.25">
      <c r="A9" s="19">
        <v>39508</v>
      </c>
      <c r="B9" s="20">
        <v>200638</v>
      </c>
      <c r="C9" s="21">
        <v>721</v>
      </c>
      <c r="D9" s="20">
        <v>427675</v>
      </c>
      <c r="E9" s="20">
        <v>3785</v>
      </c>
      <c r="F9" s="25">
        <v>17</v>
      </c>
      <c r="G9" s="20">
        <v>204423</v>
      </c>
      <c r="H9" s="16"/>
      <c r="I9" s="23">
        <v>53.7</v>
      </c>
      <c r="J9" s="23">
        <v>0.15</v>
      </c>
    </row>
    <row r="10" spans="1:10" s="30" customFormat="1" ht="15.75" x14ac:dyDescent="0.25">
      <c r="A10" s="19">
        <v>39539</v>
      </c>
      <c r="B10" s="20">
        <v>172395</v>
      </c>
      <c r="C10" s="21">
        <v>699</v>
      </c>
      <c r="D10" s="20">
        <v>413772</v>
      </c>
      <c r="E10" s="20">
        <v>1973</v>
      </c>
      <c r="F10" s="25">
        <v>10</v>
      </c>
      <c r="G10" s="20">
        <v>174368</v>
      </c>
      <c r="H10" s="16"/>
      <c r="I10" s="23">
        <v>53.4</v>
      </c>
      <c r="J10" s="23">
        <v>0.61</v>
      </c>
    </row>
    <row r="11" spans="1:10" s="30" customFormat="1" ht="15.75" x14ac:dyDescent="0.25">
      <c r="A11" s="19">
        <v>39569</v>
      </c>
      <c r="B11" s="20">
        <v>142199</v>
      </c>
      <c r="C11" s="21">
        <v>731</v>
      </c>
      <c r="D11" s="20">
        <v>446093</v>
      </c>
      <c r="E11" s="20">
        <v>1401</v>
      </c>
      <c r="F11" s="25">
        <v>9</v>
      </c>
      <c r="G11" s="20">
        <v>143600</v>
      </c>
      <c r="H11" s="16"/>
      <c r="I11" s="23">
        <v>54.7</v>
      </c>
      <c r="J11" s="23">
        <v>1.27</v>
      </c>
    </row>
    <row r="12" spans="1:10" s="30" customFormat="1" ht="15.75" x14ac:dyDescent="0.25">
      <c r="A12" s="19">
        <v>39600</v>
      </c>
      <c r="B12" s="26">
        <v>218934</v>
      </c>
      <c r="C12" s="21">
        <v>714</v>
      </c>
      <c r="D12" s="20">
        <v>435600</v>
      </c>
      <c r="E12" s="26">
        <v>981</v>
      </c>
      <c r="F12" s="25">
        <v>4</v>
      </c>
      <c r="G12" s="20">
        <v>219915</v>
      </c>
      <c r="H12" s="16"/>
      <c r="I12" s="23">
        <v>56.7</v>
      </c>
      <c r="J12" s="23">
        <v>1.43</v>
      </c>
    </row>
    <row r="13" spans="1:10" s="30" customFormat="1" ht="15.75" x14ac:dyDescent="0.25">
      <c r="A13" s="19">
        <v>39630</v>
      </c>
      <c r="B13" s="20">
        <v>242333</v>
      </c>
      <c r="C13" s="27">
        <v>732</v>
      </c>
      <c r="D13" s="20">
        <v>436339</v>
      </c>
      <c r="E13" s="20">
        <v>1589</v>
      </c>
      <c r="F13" s="25">
        <v>6</v>
      </c>
      <c r="G13" s="20">
        <v>243922</v>
      </c>
      <c r="H13" s="16"/>
      <c r="I13" s="23">
        <v>54.9</v>
      </c>
      <c r="J13" s="23">
        <v>1.74</v>
      </c>
    </row>
    <row r="14" spans="1:10" s="30" customFormat="1" ht="15.75" x14ac:dyDescent="0.25">
      <c r="A14" s="19">
        <v>39661</v>
      </c>
      <c r="B14" s="20">
        <v>242867</v>
      </c>
      <c r="C14" s="28">
        <v>741</v>
      </c>
      <c r="D14" s="20">
        <v>468901</v>
      </c>
      <c r="E14" s="20">
        <v>524</v>
      </c>
      <c r="F14" s="25">
        <v>2</v>
      </c>
      <c r="G14" s="20">
        <v>243391</v>
      </c>
      <c r="H14" s="16"/>
      <c r="I14" s="23">
        <v>59.7</v>
      </c>
      <c r="J14" s="23">
        <v>0.28000000000000003</v>
      </c>
    </row>
    <row r="15" spans="1:10" s="30" customFormat="1" ht="15.75" x14ac:dyDescent="0.25">
      <c r="A15" s="19">
        <v>39692</v>
      </c>
      <c r="B15" s="20">
        <v>266855</v>
      </c>
      <c r="C15" s="28">
        <v>713</v>
      </c>
      <c r="D15" s="20">
        <v>449069</v>
      </c>
      <c r="E15" s="20">
        <v>599</v>
      </c>
      <c r="F15" s="25">
        <v>2</v>
      </c>
      <c r="G15" s="20">
        <v>267454</v>
      </c>
      <c r="H15" s="16"/>
      <c r="I15" s="23">
        <v>56.4</v>
      </c>
      <c r="J15" s="23">
        <v>0.78</v>
      </c>
    </row>
    <row r="16" spans="1:10" s="30" customFormat="1" ht="15.75" x14ac:dyDescent="0.25">
      <c r="A16" s="19">
        <v>39722</v>
      </c>
      <c r="B16" s="20">
        <v>253600</v>
      </c>
      <c r="C16" s="27">
        <v>738</v>
      </c>
      <c r="D16" s="20">
        <v>456216</v>
      </c>
      <c r="E16" s="20">
        <v>1100</v>
      </c>
      <c r="F16" s="25">
        <v>4</v>
      </c>
      <c r="G16" s="20">
        <v>254700</v>
      </c>
      <c r="H16" s="16"/>
      <c r="I16" s="23">
        <v>58.3</v>
      </c>
      <c r="J16" s="23">
        <v>0.1</v>
      </c>
    </row>
    <row r="17" spans="1:10" s="30" customFormat="1" ht="15.75" x14ac:dyDescent="0.25">
      <c r="A17" s="19">
        <v>39753</v>
      </c>
      <c r="B17" s="20">
        <v>221728</v>
      </c>
      <c r="C17" s="27">
        <v>710</v>
      </c>
      <c r="D17" s="20">
        <v>425945</v>
      </c>
      <c r="E17" s="20">
        <v>1499</v>
      </c>
      <c r="F17" s="25">
        <v>6</v>
      </c>
      <c r="G17" s="20">
        <v>223227</v>
      </c>
      <c r="H17" s="16"/>
      <c r="I17" s="23">
        <v>57.7</v>
      </c>
      <c r="J17" s="23">
        <v>0.4</v>
      </c>
    </row>
    <row r="18" spans="1:10" s="30" customFormat="1" ht="15.75" x14ac:dyDescent="0.25">
      <c r="A18" s="19">
        <v>39783</v>
      </c>
      <c r="B18" s="20">
        <v>270838</v>
      </c>
      <c r="C18" s="27">
        <v>628</v>
      </c>
      <c r="D18" s="20">
        <v>460993</v>
      </c>
      <c r="E18" s="20">
        <v>886</v>
      </c>
      <c r="F18" s="25">
        <v>3</v>
      </c>
      <c r="G18" s="20">
        <v>271724</v>
      </c>
      <c r="H18" s="3"/>
      <c r="I18" s="23">
        <v>55.6</v>
      </c>
      <c r="J18" s="23">
        <v>0.4</v>
      </c>
    </row>
    <row r="19" spans="1:10" s="30" customFormat="1" ht="15.75" x14ac:dyDescent="0.25">
      <c r="A19" s="29"/>
    </row>
    <row r="20" spans="1:10" s="30" customFormat="1" ht="15.75" x14ac:dyDescent="0.25">
      <c r="A20" s="6" t="s">
        <v>5</v>
      </c>
      <c r="B20" s="31">
        <f t="shared" ref="B20:G20" si="0">COUNT(B7:B18)</f>
        <v>12</v>
      </c>
      <c r="C20" s="31">
        <f t="shared" si="0"/>
        <v>12</v>
      </c>
      <c r="D20" s="31">
        <f t="shared" si="0"/>
        <v>12</v>
      </c>
      <c r="E20" s="31">
        <f t="shared" si="0"/>
        <v>12</v>
      </c>
      <c r="F20" s="31">
        <f t="shared" si="0"/>
        <v>12</v>
      </c>
      <c r="G20" s="31">
        <f t="shared" si="0"/>
        <v>12</v>
      </c>
      <c r="H20" s="16"/>
      <c r="I20" s="31">
        <f>COUNT(I7:I18)</f>
        <v>12</v>
      </c>
      <c r="J20" s="31">
        <f>COUNT(J7:J18)</f>
        <v>12</v>
      </c>
    </row>
    <row r="21" spans="1:10" s="30" customFormat="1" ht="15.75" x14ac:dyDescent="0.25">
      <c r="A21" s="8" t="s">
        <v>6</v>
      </c>
      <c r="B21" s="32">
        <f t="shared" ref="B21:G21" si="1">AVERAGE(B7:B18)</f>
        <v>216809</v>
      </c>
      <c r="C21" s="32">
        <f t="shared" si="1"/>
        <v>711.91666666666663</v>
      </c>
      <c r="D21" s="32">
        <f t="shared" si="1"/>
        <v>430302.75</v>
      </c>
      <c r="E21" s="32">
        <f t="shared" si="1"/>
        <v>1502</v>
      </c>
      <c r="F21" s="32">
        <f t="shared" si="1"/>
        <v>6.75</v>
      </c>
      <c r="G21" s="32">
        <f t="shared" si="1"/>
        <v>218310.75</v>
      </c>
      <c r="H21" s="16"/>
      <c r="I21" s="32">
        <f>AVERAGE(I7:I18)</f>
        <v>55.016666666666673</v>
      </c>
      <c r="J21" s="32">
        <f>AVERAGE(J7:J18)</f>
        <v>0.74083333333333334</v>
      </c>
    </row>
    <row r="22" spans="1:10" s="30" customFormat="1" ht="15.75" x14ac:dyDescent="0.25">
      <c r="A22" s="7" t="s">
        <v>7</v>
      </c>
      <c r="B22" s="31">
        <f t="shared" ref="B22:G22" si="2">STDEV(B7:B18)</f>
        <v>40604.2159320254</v>
      </c>
      <c r="C22" s="31">
        <f t="shared" si="2"/>
        <v>30.785056390555742</v>
      </c>
      <c r="D22" s="31">
        <f t="shared" si="2"/>
        <v>33491.258735065348</v>
      </c>
      <c r="E22" s="31">
        <f t="shared" si="2"/>
        <v>916.77061669556338</v>
      </c>
      <c r="F22" s="31">
        <f t="shared" si="2"/>
        <v>4.5151260930746595</v>
      </c>
      <c r="G22" s="31">
        <f t="shared" si="2"/>
        <v>40213.118902180533</v>
      </c>
      <c r="H22" s="16"/>
      <c r="I22" s="31">
        <f>STDEV(I7:I18)</f>
        <v>3.7005732561648372</v>
      </c>
      <c r="J22" s="31">
        <f>STDEV(J7:J18)</f>
        <v>0.56876993804546516</v>
      </c>
    </row>
    <row r="23" spans="1:10" s="30" customFormat="1" ht="15.75" x14ac:dyDescent="0.25">
      <c r="A23" s="7" t="s">
        <v>8</v>
      </c>
      <c r="B23" s="31">
        <f t="shared" ref="B23:G23" si="3">MIN(B7:B18)</f>
        <v>142199</v>
      </c>
      <c r="C23" s="31">
        <f t="shared" si="3"/>
        <v>628</v>
      </c>
      <c r="D23" s="31">
        <f t="shared" si="3"/>
        <v>345458</v>
      </c>
      <c r="E23" s="31">
        <f t="shared" si="3"/>
        <v>524</v>
      </c>
      <c r="F23" s="31">
        <f t="shared" si="3"/>
        <v>2</v>
      </c>
      <c r="G23" s="31">
        <f t="shared" si="3"/>
        <v>143600</v>
      </c>
      <c r="H23" s="16"/>
      <c r="I23" s="31">
        <f>MIN(I7:I18)</f>
        <v>45</v>
      </c>
      <c r="J23" s="31">
        <f>MIN(J7:J18)</f>
        <v>0.1</v>
      </c>
    </row>
    <row r="24" spans="1:10" s="30" customFormat="1" ht="15.75" x14ac:dyDescent="0.25">
      <c r="A24" s="7" t="s">
        <v>9</v>
      </c>
      <c r="B24" s="31">
        <f t="shared" ref="B24:G24" si="4">MAX(B7:B18)</f>
        <v>270838</v>
      </c>
      <c r="C24" s="31">
        <f t="shared" si="4"/>
        <v>741</v>
      </c>
      <c r="D24" s="31">
        <f t="shared" si="4"/>
        <v>468901</v>
      </c>
      <c r="E24" s="31">
        <f t="shared" si="4"/>
        <v>3785</v>
      </c>
      <c r="F24" s="31">
        <f t="shared" si="4"/>
        <v>17</v>
      </c>
      <c r="G24" s="31">
        <f t="shared" si="4"/>
        <v>271724</v>
      </c>
      <c r="H24" s="4"/>
      <c r="I24" s="31">
        <f>MAX(I7:I18)</f>
        <v>59.7</v>
      </c>
      <c r="J24" s="31">
        <f>MAX(J7:J18)</f>
        <v>1.74</v>
      </c>
    </row>
    <row r="25" spans="1:10" s="30" customFormat="1" ht="15.75" x14ac:dyDescent="0.25">
      <c r="A25" s="8" t="s">
        <v>28</v>
      </c>
      <c r="B25" s="33">
        <f t="shared" ref="B25:G25" si="5">SUM(B7:B18)</f>
        <v>2601708</v>
      </c>
      <c r="C25" s="34">
        <f t="shared" si="5"/>
        <v>8543</v>
      </c>
      <c r="D25" s="33">
        <f t="shared" si="5"/>
        <v>5163633</v>
      </c>
      <c r="E25" s="33">
        <f t="shared" si="5"/>
        <v>18024</v>
      </c>
      <c r="F25" s="34">
        <f t="shared" si="5"/>
        <v>81</v>
      </c>
      <c r="G25" s="33">
        <f t="shared" si="5"/>
        <v>2619729</v>
      </c>
      <c r="H25" s="4"/>
      <c r="I25" s="33"/>
      <c r="J25" s="33"/>
    </row>
    <row r="32" spans="1:10" ht="26.25" customHeight="1" x14ac:dyDescent="0.25"/>
    <row r="36" ht="26.25" customHeight="1" x14ac:dyDescent="0.25"/>
    <row r="37" ht="26.25" customHeight="1" x14ac:dyDescent="0.25"/>
  </sheetData>
  <mergeCells count="13"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  <mergeCell ref="G5:G6"/>
    <mergeCell ref="I5:I6"/>
    <mergeCell ref="J5:J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="85" zoomScaleNormal="85" workbookViewId="0">
      <selection activeCell="D28" sqref="D28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0" s="30" customFormat="1" ht="26.25" customHeight="1" x14ac:dyDescent="0.25">
      <c r="A1" s="50" t="s">
        <v>12</v>
      </c>
      <c r="B1" s="51"/>
      <c r="C1" s="51"/>
      <c r="D1" s="51"/>
      <c r="E1" s="51"/>
      <c r="F1" s="51"/>
      <c r="G1" s="51"/>
      <c r="H1" s="51"/>
      <c r="I1" s="51"/>
      <c r="J1" s="62"/>
    </row>
    <row r="2" spans="1:10" s="30" customFormat="1" ht="15.75" x14ac:dyDescent="0.25">
      <c r="A2" s="52" t="s">
        <v>13</v>
      </c>
      <c r="B2" s="54" t="s">
        <v>14</v>
      </c>
      <c r="C2" s="55"/>
      <c r="D2" s="56"/>
      <c r="E2" s="54" t="s">
        <v>15</v>
      </c>
      <c r="F2" s="56"/>
      <c r="G2" s="54" t="s">
        <v>16</v>
      </c>
      <c r="H2" s="55"/>
      <c r="I2" s="55"/>
      <c r="J2" s="56"/>
    </row>
    <row r="3" spans="1:10" s="30" customFormat="1" ht="15.75" x14ac:dyDescent="0.25">
      <c r="A3" s="52"/>
      <c r="B3" s="57"/>
      <c r="C3" s="58"/>
      <c r="D3" s="59"/>
      <c r="E3" s="57"/>
      <c r="F3" s="59"/>
      <c r="G3" s="54"/>
      <c r="H3" s="55"/>
      <c r="I3" s="55"/>
      <c r="J3" s="56"/>
    </row>
    <row r="4" spans="1:10" s="30" customFormat="1" ht="45" x14ac:dyDescent="0.25">
      <c r="A4" s="52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16"/>
      <c r="I4" s="10" t="s">
        <v>0</v>
      </c>
      <c r="J4" s="10" t="s">
        <v>1</v>
      </c>
    </row>
    <row r="5" spans="1:10" s="30" customFormat="1" ht="18" customHeight="1" x14ac:dyDescent="0.25">
      <c r="A5" s="52"/>
      <c r="B5" s="60" t="s">
        <v>3</v>
      </c>
      <c r="C5" s="61" t="s">
        <v>18</v>
      </c>
      <c r="D5" s="60" t="s">
        <v>4</v>
      </c>
      <c r="E5" s="60" t="s">
        <v>3</v>
      </c>
      <c r="F5" s="60" t="s">
        <v>18</v>
      </c>
      <c r="G5" s="60" t="s">
        <v>3</v>
      </c>
      <c r="H5" s="17"/>
      <c r="I5" s="61" t="s">
        <v>2</v>
      </c>
      <c r="J5" s="61" t="s">
        <v>2</v>
      </c>
    </row>
    <row r="6" spans="1:10" s="30" customFormat="1" ht="15" customHeight="1" x14ac:dyDescent="0.25">
      <c r="A6" s="53"/>
      <c r="B6" s="60"/>
      <c r="C6" s="61"/>
      <c r="D6" s="60"/>
      <c r="E6" s="60"/>
      <c r="F6" s="60"/>
      <c r="G6" s="60"/>
      <c r="H6" s="18"/>
      <c r="I6" s="61"/>
      <c r="J6" s="61"/>
    </row>
    <row r="7" spans="1:10" s="30" customFormat="1" ht="15.75" x14ac:dyDescent="0.25">
      <c r="A7" s="19">
        <v>39814</v>
      </c>
      <c r="B7" s="20">
        <v>251088</v>
      </c>
      <c r="C7" s="21">
        <v>744</v>
      </c>
      <c r="D7" s="20">
        <v>467076</v>
      </c>
      <c r="E7" s="20">
        <v>0</v>
      </c>
      <c r="F7" s="22">
        <v>0</v>
      </c>
      <c r="G7" s="20">
        <v>251088</v>
      </c>
      <c r="H7" s="16"/>
      <c r="I7" s="23">
        <v>54.6</v>
      </c>
      <c r="J7" s="23">
        <v>0</v>
      </c>
    </row>
    <row r="8" spans="1:10" s="30" customFormat="1" ht="15.75" x14ac:dyDescent="0.25">
      <c r="A8" s="19">
        <v>39845</v>
      </c>
      <c r="B8" s="20">
        <v>228385</v>
      </c>
      <c r="C8" s="24">
        <v>668</v>
      </c>
      <c r="D8" s="20">
        <v>420151</v>
      </c>
      <c r="E8" s="20">
        <v>1094</v>
      </c>
      <c r="F8" s="24">
        <v>4</v>
      </c>
      <c r="G8" s="20">
        <v>229479</v>
      </c>
      <c r="H8" s="16"/>
      <c r="I8" s="20">
        <v>54.1</v>
      </c>
      <c r="J8" s="20">
        <v>0.6</v>
      </c>
    </row>
    <row r="9" spans="1:10" s="30" customFormat="1" ht="15.75" x14ac:dyDescent="0.25">
      <c r="A9" s="19">
        <v>39873</v>
      </c>
      <c r="B9" s="20">
        <v>243770</v>
      </c>
      <c r="C9" s="21">
        <v>669</v>
      </c>
      <c r="D9" s="20">
        <v>423844</v>
      </c>
      <c r="E9" s="20">
        <v>21571</v>
      </c>
      <c r="F9" s="25">
        <v>74</v>
      </c>
      <c r="G9" s="20">
        <v>265341</v>
      </c>
      <c r="H9" s="16"/>
      <c r="I9" s="23">
        <v>56.1</v>
      </c>
      <c r="J9" s="23">
        <v>0</v>
      </c>
    </row>
    <row r="10" spans="1:10" s="30" customFormat="1" ht="15.75" x14ac:dyDescent="0.25">
      <c r="A10" s="19">
        <v>39904</v>
      </c>
      <c r="B10" s="20">
        <v>251409</v>
      </c>
      <c r="C10" s="21">
        <v>710</v>
      </c>
      <c r="D10" s="20">
        <v>452695</v>
      </c>
      <c r="E10" s="20">
        <v>1239</v>
      </c>
      <c r="F10" s="25">
        <v>5</v>
      </c>
      <c r="G10" s="20">
        <v>252648</v>
      </c>
      <c r="H10" s="16"/>
      <c r="I10" s="23">
        <v>58.2</v>
      </c>
      <c r="J10" s="23">
        <v>0</v>
      </c>
    </row>
    <row r="11" spans="1:10" s="30" customFormat="1" ht="15.75" x14ac:dyDescent="0.25">
      <c r="A11" s="19">
        <v>39934</v>
      </c>
      <c r="B11" s="20">
        <v>231805</v>
      </c>
      <c r="C11" s="21">
        <v>737</v>
      </c>
      <c r="D11" s="20">
        <v>471714</v>
      </c>
      <c r="E11" s="20">
        <v>755</v>
      </c>
      <c r="F11" s="25">
        <v>3</v>
      </c>
      <c r="G11" s="20">
        <v>232560</v>
      </c>
      <c r="H11" s="16"/>
      <c r="I11" s="23">
        <v>62.1</v>
      </c>
      <c r="J11" s="23">
        <v>0</v>
      </c>
    </row>
    <row r="12" spans="1:10" s="30" customFormat="1" ht="15.75" x14ac:dyDescent="0.25">
      <c r="A12" s="19">
        <v>39965</v>
      </c>
      <c r="B12" s="26">
        <v>271974</v>
      </c>
      <c r="C12" s="21">
        <v>718</v>
      </c>
      <c r="D12" s="20">
        <v>458775</v>
      </c>
      <c r="E12" s="26">
        <v>0</v>
      </c>
      <c r="F12" s="25">
        <v>0</v>
      </c>
      <c r="G12" s="20">
        <v>271974</v>
      </c>
      <c r="H12" s="16"/>
      <c r="I12" s="23">
        <v>60.1</v>
      </c>
      <c r="J12" s="23">
        <v>0.13</v>
      </c>
    </row>
    <row r="13" spans="1:10" s="30" customFormat="1" ht="15.75" x14ac:dyDescent="0.25">
      <c r="A13" s="19">
        <v>39995</v>
      </c>
      <c r="B13" s="20">
        <v>246060</v>
      </c>
      <c r="C13" s="27">
        <v>690</v>
      </c>
      <c r="D13" s="20">
        <v>442776</v>
      </c>
      <c r="E13" s="20">
        <v>11411</v>
      </c>
      <c r="F13" s="25">
        <v>40</v>
      </c>
      <c r="G13" s="20">
        <v>257471</v>
      </c>
      <c r="H13" s="16"/>
      <c r="I13" s="23"/>
      <c r="J13" s="23"/>
    </row>
    <row r="14" spans="1:10" s="30" customFormat="1" ht="15.75" x14ac:dyDescent="0.25">
      <c r="A14" s="19">
        <v>40026</v>
      </c>
      <c r="B14" s="20">
        <v>262308</v>
      </c>
      <c r="C14" s="28">
        <v>739</v>
      </c>
      <c r="D14" s="20">
        <v>472272</v>
      </c>
      <c r="E14" s="20">
        <v>568</v>
      </c>
      <c r="F14" s="25">
        <v>2</v>
      </c>
      <c r="G14" s="20">
        <v>262876</v>
      </c>
      <c r="H14" s="16"/>
      <c r="I14" s="23">
        <v>60.4</v>
      </c>
      <c r="J14" s="23">
        <v>0.28000000000000003</v>
      </c>
    </row>
    <row r="15" spans="1:10" s="30" customFormat="1" ht="15.75" x14ac:dyDescent="0.25">
      <c r="A15" s="19">
        <v>40057</v>
      </c>
      <c r="B15" s="20">
        <v>266307</v>
      </c>
      <c r="C15" s="28">
        <v>696</v>
      </c>
      <c r="D15" s="20">
        <v>443097</v>
      </c>
      <c r="E15" s="20">
        <v>6428</v>
      </c>
      <c r="F15" s="25">
        <v>26</v>
      </c>
      <c r="G15" s="20">
        <v>272735</v>
      </c>
      <c r="H15" s="16"/>
      <c r="I15" s="23">
        <v>57.7</v>
      </c>
      <c r="J15" s="23">
        <v>0.32</v>
      </c>
    </row>
    <row r="16" spans="1:10" s="30" customFormat="1" ht="15.75" x14ac:dyDescent="0.25">
      <c r="A16" s="19">
        <v>40087</v>
      </c>
      <c r="B16" s="20">
        <v>254206</v>
      </c>
      <c r="C16" s="27">
        <v>740</v>
      </c>
      <c r="D16" s="20">
        <v>472851</v>
      </c>
      <c r="E16" s="20">
        <v>824</v>
      </c>
      <c r="F16" s="25">
        <v>3</v>
      </c>
      <c r="G16" s="20">
        <v>255030</v>
      </c>
      <c r="H16" s="16"/>
      <c r="I16" s="23">
        <v>55.7</v>
      </c>
      <c r="J16" s="23">
        <v>7.0000000000000007E-2</v>
      </c>
    </row>
    <row r="17" spans="1:10" s="30" customFormat="1" ht="15.75" x14ac:dyDescent="0.25">
      <c r="A17" s="19">
        <v>40118</v>
      </c>
      <c r="B17" s="20">
        <v>263214</v>
      </c>
      <c r="C17" s="27">
        <v>707</v>
      </c>
      <c r="D17" s="20">
        <v>451800</v>
      </c>
      <c r="E17" s="20">
        <v>2978</v>
      </c>
      <c r="F17" s="25">
        <v>10</v>
      </c>
      <c r="G17" s="20">
        <v>266192</v>
      </c>
      <c r="H17" s="16"/>
      <c r="I17" s="23">
        <v>54.8</v>
      </c>
      <c r="J17" s="23">
        <v>0.15</v>
      </c>
    </row>
    <row r="18" spans="1:10" s="30" customFormat="1" ht="15.75" x14ac:dyDescent="0.25">
      <c r="A18" s="19">
        <v>40148</v>
      </c>
      <c r="B18" s="20">
        <v>243145</v>
      </c>
      <c r="C18" s="27">
        <v>715</v>
      </c>
      <c r="D18" s="20">
        <v>447191</v>
      </c>
      <c r="E18" s="20">
        <v>4081</v>
      </c>
      <c r="F18" s="25">
        <v>15</v>
      </c>
      <c r="G18" s="20">
        <v>247226</v>
      </c>
      <c r="H18" s="3"/>
      <c r="I18" s="23">
        <v>51.2</v>
      </c>
      <c r="J18" s="23">
        <v>0.79</v>
      </c>
    </row>
    <row r="19" spans="1:10" s="30" customFormat="1" ht="15.75" x14ac:dyDescent="0.25">
      <c r="A19" s="29"/>
    </row>
    <row r="20" spans="1:10" s="30" customFormat="1" ht="15.75" x14ac:dyDescent="0.25">
      <c r="A20" s="6" t="s">
        <v>5</v>
      </c>
      <c r="B20" s="31">
        <f>COUNT(B7:B18)</f>
        <v>12</v>
      </c>
      <c r="C20" s="31">
        <f t="shared" ref="C20:G20" si="0">COUNT(C7:C18)</f>
        <v>12</v>
      </c>
      <c r="D20" s="31">
        <f t="shared" si="0"/>
        <v>12</v>
      </c>
      <c r="E20" s="31">
        <f t="shared" si="0"/>
        <v>12</v>
      </c>
      <c r="F20" s="31">
        <f t="shared" si="0"/>
        <v>12</v>
      </c>
      <c r="G20" s="31">
        <f t="shared" si="0"/>
        <v>12</v>
      </c>
      <c r="H20" s="16"/>
      <c r="I20" s="31">
        <f>COUNT(I7:I18)</f>
        <v>11</v>
      </c>
      <c r="J20" s="31">
        <f>COUNT(J7:J18)</f>
        <v>11</v>
      </c>
    </row>
    <row r="21" spans="1:10" s="30" customFormat="1" ht="15.75" x14ac:dyDescent="0.25">
      <c r="A21" s="8" t="s">
        <v>6</v>
      </c>
      <c r="B21" s="32">
        <f t="shared" ref="B21:G21" si="1">AVERAGE(B7:B18)</f>
        <v>251139.25</v>
      </c>
      <c r="C21" s="32">
        <f t="shared" si="1"/>
        <v>711.08333333333337</v>
      </c>
      <c r="D21" s="32">
        <f t="shared" si="1"/>
        <v>452020.16666666669</v>
      </c>
      <c r="E21" s="32">
        <f t="shared" si="1"/>
        <v>4245.75</v>
      </c>
      <c r="F21" s="32">
        <f t="shared" si="1"/>
        <v>15.166666666666666</v>
      </c>
      <c r="G21" s="32">
        <f t="shared" si="1"/>
        <v>255385</v>
      </c>
      <c r="H21" s="16"/>
      <c r="I21" s="32">
        <f>AVERAGE(I7:I18)</f>
        <v>56.81818181818182</v>
      </c>
      <c r="J21" s="32">
        <f>AVERAGE(J7:J18)</f>
        <v>0.21272727272727271</v>
      </c>
    </row>
    <row r="22" spans="1:10" s="30" customFormat="1" ht="15.75" x14ac:dyDescent="0.25">
      <c r="A22" s="7" t="s">
        <v>7</v>
      </c>
      <c r="B22" s="31">
        <f t="shared" ref="B22:G22" si="2">STDEV(B7:B18)</f>
        <v>13415.561297680324</v>
      </c>
      <c r="C22" s="31">
        <f t="shared" si="2"/>
        <v>26.544844845634113</v>
      </c>
      <c r="D22" s="31">
        <f t="shared" si="2"/>
        <v>17844.417842886192</v>
      </c>
      <c r="E22" s="31">
        <f t="shared" si="2"/>
        <v>6398.4945406215384</v>
      </c>
      <c r="F22" s="31">
        <f t="shared" si="2"/>
        <v>22.114714695437652</v>
      </c>
      <c r="G22" s="31">
        <f t="shared" si="2"/>
        <v>13939.314017293938</v>
      </c>
      <c r="H22" s="16"/>
      <c r="I22" s="31">
        <f>STDEV(I7:I18)</f>
        <v>3.2232958852138225</v>
      </c>
      <c r="J22" s="31">
        <f>STDEV(J7:J18)</f>
        <v>0.26672423621001934</v>
      </c>
    </row>
    <row r="23" spans="1:10" s="30" customFormat="1" ht="15.75" x14ac:dyDescent="0.25">
      <c r="A23" s="7" t="s">
        <v>8</v>
      </c>
      <c r="B23" s="31">
        <f t="shared" ref="B23:G23" si="3">MIN(B7:B18)</f>
        <v>228385</v>
      </c>
      <c r="C23" s="31">
        <f t="shared" si="3"/>
        <v>668</v>
      </c>
      <c r="D23" s="31">
        <f t="shared" si="3"/>
        <v>420151</v>
      </c>
      <c r="E23" s="31">
        <f t="shared" si="3"/>
        <v>0</v>
      </c>
      <c r="F23" s="31">
        <f t="shared" si="3"/>
        <v>0</v>
      </c>
      <c r="G23" s="31">
        <f t="shared" si="3"/>
        <v>229479</v>
      </c>
      <c r="H23" s="16"/>
      <c r="I23" s="31">
        <f>MIN(I7:I18)</f>
        <v>51.2</v>
      </c>
      <c r="J23" s="31">
        <f>MIN(J7:J18)</f>
        <v>0</v>
      </c>
    </row>
    <row r="24" spans="1:10" s="30" customFormat="1" ht="15.75" x14ac:dyDescent="0.25">
      <c r="A24" s="7" t="s">
        <v>9</v>
      </c>
      <c r="B24" s="31">
        <f t="shared" ref="B24:G24" si="4">MAX(B7:B18)</f>
        <v>271974</v>
      </c>
      <c r="C24" s="31">
        <f t="shared" si="4"/>
        <v>744</v>
      </c>
      <c r="D24" s="31">
        <f t="shared" si="4"/>
        <v>472851</v>
      </c>
      <c r="E24" s="31">
        <f t="shared" si="4"/>
        <v>21571</v>
      </c>
      <c r="F24" s="31">
        <f t="shared" si="4"/>
        <v>74</v>
      </c>
      <c r="G24" s="31">
        <f t="shared" si="4"/>
        <v>272735</v>
      </c>
      <c r="H24" s="4"/>
      <c r="I24" s="31">
        <f>MAX(I7:I18)</f>
        <v>62.1</v>
      </c>
      <c r="J24" s="31">
        <f>MAX(J7:J18)</f>
        <v>0.79</v>
      </c>
    </row>
    <row r="25" spans="1:10" s="30" customFormat="1" ht="15.75" x14ac:dyDescent="0.25">
      <c r="A25" s="8" t="s">
        <v>27</v>
      </c>
      <c r="B25" s="33">
        <f t="shared" ref="B25:G25" si="5">SUM(B7:B18)</f>
        <v>3013671</v>
      </c>
      <c r="C25" s="34">
        <f t="shared" si="5"/>
        <v>8533</v>
      </c>
      <c r="D25" s="33">
        <f t="shared" si="5"/>
        <v>5424242</v>
      </c>
      <c r="E25" s="34">
        <f t="shared" si="5"/>
        <v>50949</v>
      </c>
      <c r="F25" s="34">
        <f t="shared" si="5"/>
        <v>182</v>
      </c>
      <c r="G25" s="33">
        <f t="shared" si="5"/>
        <v>3064620</v>
      </c>
      <c r="H25" s="4"/>
      <c r="I25" s="33"/>
      <c r="J25" s="33"/>
    </row>
    <row r="32" spans="1:10" ht="26.25" customHeight="1" x14ac:dyDescent="0.25"/>
    <row r="36" ht="26.25" customHeight="1" x14ac:dyDescent="0.25"/>
    <row r="37" ht="26.25" customHeight="1" x14ac:dyDescent="0.25"/>
    <row r="55" spans="1:8" ht="15.75" x14ac:dyDescent="0.25">
      <c r="A55" s="1"/>
      <c r="B55" s="2"/>
      <c r="C55" s="2"/>
      <c r="D55" s="2"/>
      <c r="E55" s="2"/>
      <c r="F55" s="5"/>
      <c r="G55" s="5"/>
      <c r="H55" s="4"/>
    </row>
  </sheetData>
  <mergeCells count="13"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  <mergeCell ref="G5:G6"/>
    <mergeCell ref="I5:I6"/>
    <mergeCell ref="J5:J6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="75" zoomScaleNormal="75" workbookViewId="0">
      <selection activeCell="F41" sqref="F41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0" ht="26.25" customHeight="1" x14ac:dyDescent="0.25">
      <c r="A1" s="63" t="s">
        <v>25</v>
      </c>
      <c r="B1" s="64"/>
      <c r="C1" s="64"/>
      <c r="D1" s="64"/>
      <c r="E1" s="64"/>
      <c r="F1" s="64"/>
      <c r="G1" s="64"/>
      <c r="H1" s="64"/>
      <c r="I1" s="64"/>
      <c r="J1" s="65"/>
    </row>
    <row r="2" spans="1:10" x14ac:dyDescent="0.25">
      <c r="A2" s="66" t="s">
        <v>13</v>
      </c>
      <c r="B2" s="54" t="s">
        <v>14</v>
      </c>
      <c r="C2" s="55"/>
      <c r="D2" s="56"/>
      <c r="E2" s="54" t="s">
        <v>15</v>
      </c>
      <c r="F2" s="56"/>
      <c r="G2" s="54" t="s">
        <v>16</v>
      </c>
      <c r="H2" s="55"/>
      <c r="I2" s="55"/>
      <c r="J2" s="56"/>
    </row>
    <row r="3" spans="1:10" x14ac:dyDescent="0.25">
      <c r="A3" s="66"/>
      <c r="B3" s="57"/>
      <c r="C3" s="58"/>
      <c r="D3" s="59"/>
      <c r="E3" s="57"/>
      <c r="F3" s="59"/>
      <c r="G3" s="54"/>
      <c r="H3" s="55"/>
      <c r="I3" s="55"/>
      <c r="J3" s="56"/>
    </row>
    <row r="4" spans="1:10" ht="45" x14ac:dyDescent="0.25">
      <c r="A4" s="66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37"/>
      <c r="I4" s="10" t="s">
        <v>0</v>
      </c>
      <c r="J4" s="10" t="s">
        <v>1</v>
      </c>
    </row>
    <row r="5" spans="1:10" ht="18" customHeight="1" x14ac:dyDescent="0.25">
      <c r="A5" s="66"/>
      <c r="B5" s="60" t="s">
        <v>3</v>
      </c>
      <c r="C5" s="61" t="s">
        <v>18</v>
      </c>
      <c r="D5" s="60" t="s">
        <v>4</v>
      </c>
      <c r="E5" s="60" t="s">
        <v>3</v>
      </c>
      <c r="F5" s="60" t="s">
        <v>18</v>
      </c>
      <c r="G5" s="60" t="s">
        <v>3</v>
      </c>
      <c r="H5" s="17"/>
      <c r="I5" s="61" t="s">
        <v>2</v>
      </c>
      <c r="J5" s="61" t="s">
        <v>2</v>
      </c>
    </row>
    <row r="6" spans="1:10" ht="15" customHeight="1" x14ac:dyDescent="0.25">
      <c r="A6" s="67"/>
      <c r="B6" s="60"/>
      <c r="C6" s="61"/>
      <c r="D6" s="60"/>
      <c r="E6" s="60"/>
      <c r="F6" s="60"/>
      <c r="G6" s="60"/>
      <c r="H6" s="18"/>
      <c r="I6" s="61"/>
      <c r="J6" s="61"/>
    </row>
    <row r="7" spans="1:10" ht="15.75" x14ac:dyDescent="0.25">
      <c r="A7" s="19">
        <v>40179</v>
      </c>
      <c r="B7" s="20">
        <v>238215</v>
      </c>
      <c r="C7" s="21">
        <v>708</v>
      </c>
      <c r="D7" s="20">
        <v>451913</v>
      </c>
      <c r="E7" s="20">
        <v>9421</v>
      </c>
      <c r="F7" s="38">
        <v>35</v>
      </c>
      <c r="G7" s="20">
        <v>247636</v>
      </c>
      <c r="H7" s="37"/>
      <c r="I7" s="23">
        <v>54.35</v>
      </c>
      <c r="J7" s="23">
        <v>0.53</v>
      </c>
    </row>
    <row r="8" spans="1:10" ht="15.75" x14ac:dyDescent="0.25">
      <c r="A8" s="19">
        <v>40210</v>
      </c>
      <c r="B8" s="20">
        <v>208346</v>
      </c>
      <c r="C8" s="24">
        <v>592</v>
      </c>
      <c r="D8" s="20">
        <v>375315</v>
      </c>
      <c r="E8" s="20">
        <v>21961</v>
      </c>
      <c r="F8" s="24">
        <v>78</v>
      </c>
      <c r="G8" s="20">
        <v>230307</v>
      </c>
      <c r="H8" s="37"/>
      <c r="I8" s="20">
        <v>53.9</v>
      </c>
      <c r="J8" s="20">
        <v>0.9</v>
      </c>
    </row>
    <row r="9" spans="1:10" ht="15.75" x14ac:dyDescent="0.25">
      <c r="A9" s="19">
        <v>40238</v>
      </c>
      <c r="B9" s="20">
        <v>265026</v>
      </c>
      <c r="C9" s="21">
        <v>709</v>
      </c>
      <c r="D9" s="20">
        <v>446163</v>
      </c>
      <c r="E9" s="20">
        <v>299</v>
      </c>
      <c r="F9" s="25">
        <v>1</v>
      </c>
      <c r="G9" s="20">
        <v>265325</v>
      </c>
      <c r="H9" s="37"/>
      <c r="I9" s="23">
        <v>49.42</v>
      </c>
      <c r="J9" s="23">
        <v>0</v>
      </c>
    </row>
    <row r="10" spans="1:10" ht="15.75" x14ac:dyDescent="0.25">
      <c r="A10" s="19">
        <v>40269</v>
      </c>
      <c r="B10" s="20">
        <v>252395</v>
      </c>
      <c r="C10" s="21">
        <v>712</v>
      </c>
      <c r="D10" s="20">
        <v>454383</v>
      </c>
      <c r="E10" s="20">
        <v>1702</v>
      </c>
      <c r="F10" s="25">
        <v>6</v>
      </c>
      <c r="G10" s="20">
        <v>254097</v>
      </c>
      <c r="H10" s="37"/>
      <c r="I10" s="23">
        <v>51.87</v>
      </c>
      <c r="J10" s="23">
        <v>0</v>
      </c>
    </row>
    <row r="11" spans="1:10" ht="15.75" x14ac:dyDescent="0.25">
      <c r="A11" s="19">
        <v>40299</v>
      </c>
      <c r="B11" s="20">
        <v>246698</v>
      </c>
      <c r="C11" s="21">
        <v>740</v>
      </c>
      <c r="D11" s="20">
        <v>473391</v>
      </c>
      <c r="E11" s="20">
        <v>800</v>
      </c>
      <c r="F11" s="25">
        <v>3</v>
      </c>
      <c r="G11" s="20">
        <v>247498</v>
      </c>
      <c r="H11" s="37"/>
      <c r="I11" s="23">
        <v>55.25</v>
      </c>
      <c r="J11" s="23">
        <v>0</v>
      </c>
    </row>
    <row r="12" spans="1:10" ht="15.75" x14ac:dyDescent="0.25">
      <c r="A12" s="19">
        <v>40330</v>
      </c>
      <c r="B12" s="26">
        <v>240312</v>
      </c>
      <c r="C12" s="21">
        <v>716</v>
      </c>
      <c r="D12" s="20">
        <v>457542</v>
      </c>
      <c r="E12" s="26">
        <v>806</v>
      </c>
      <c r="F12" s="25">
        <v>3</v>
      </c>
      <c r="G12" s="20">
        <v>241118</v>
      </c>
      <c r="H12" s="37"/>
      <c r="I12" s="23">
        <v>55.64</v>
      </c>
      <c r="J12" s="23">
        <v>0</v>
      </c>
    </row>
    <row r="13" spans="1:10" ht="15.75" x14ac:dyDescent="0.25">
      <c r="A13" s="19">
        <v>40360</v>
      </c>
      <c r="B13" s="20">
        <v>241128</v>
      </c>
      <c r="C13" s="27">
        <v>735</v>
      </c>
      <c r="D13" s="20">
        <v>468030</v>
      </c>
      <c r="E13" s="20">
        <v>1575</v>
      </c>
      <c r="F13" s="25">
        <v>6</v>
      </c>
      <c r="G13" s="20">
        <v>242703</v>
      </c>
      <c r="H13" s="37"/>
      <c r="I13" s="23">
        <v>55.1</v>
      </c>
      <c r="J13" s="23">
        <v>0.14000000000000001</v>
      </c>
    </row>
    <row r="14" spans="1:10" ht="15.75" x14ac:dyDescent="0.25">
      <c r="A14" s="19">
        <v>40391</v>
      </c>
      <c r="B14" s="20">
        <v>244040</v>
      </c>
      <c r="C14" s="28">
        <v>675</v>
      </c>
      <c r="D14" s="20">
        <v>431868</v>
      </c>
      <c r="E14" s="20">
        <v>19379</v>
      </c>
      <c r="F14" s="25">
        <v>67</v>
      </c>
      <c r="G14" s="20">
        <v>263419</v>
      </c>
      <c r="H14" s="37"/>
      <c r="I14" s="23">
        <v>53.8</v>
      </c>
      <c r="J14" s="23">
        <v>1.1200000000000001</v>
      </c>
    </row>
    <row r="15" spans="1:10" ht="15.75" x14ac:dyDescent="0.25">
      <c r="A15" s="19">
        <v>40422</v>
      </c>
      <c r="B15" s="20">
        <v>244698</v>
      </c>
      <c r="C15" s="28">
        <v>718</v>
      </c>
      <c r="D15" s="20">
        <v>456906</v>
      </c>
      <c r="E15" s="20">
        <v>0</v>
      </c>
      <c r="F15" s="25">
        <v>0</v>
      </c>
      <c r="G15" s="20">
        <v>244698</v>
      </c>
      <c r="H15" s="37"/>
      <c r="I15" s="23">
        <v>54.18</v>
      </c>
      <c r="J15" s="23">
        <v>0.9</v>
      </c>
    </row>
    <row r="16" spans="1:10" ht="15.75" x14ac:dyDescent="0.25">
      <c r="A16" s="19">
        <v>40452</v>
      </c>
      <c r="B16" s="20">
        <v>236538</v>
      </c>
      <c r="C16" s="27">
        <v>739</v>
      </c>
      <c r="D16" s="20">
        <v>471151</v>
      </c>
      <c r="E16" s="20">
        <v>768</v>
      </c>
      <c r="F16" s="25">
        <v>3</v>
      </c>
      <c r="G16" s="20">
        <v>237306</v>
      </c>
      <c r="H16" s="37"/>
      <c r="I16" s="23">
        <v>53.21</v>
      </c>
      <c r="J16" s="23">
        <v>0.97</v>
      </c>
    </row>
    <row r="17" spans="1:10" ht="15.75" x14ac:dyDescent="0.25">
      <c r="A17" s="19">
        <v>40483</v>
      </c>
      <c r="B17" s="20">
        <v>251583</v>
      </c>
      <c r="C17" s="27">
        <v>717</v>
      </c>
      <c r="D17" s="20">
        <v>456974</v>
      </c>
      <c r="E17" s="20">
        <v>842</v>
      </c>
      <c r="F17" s="25">
        <v>3</v>
      </c>
      <c r="G17" s="20">
        <v>252425</v>
      </c>
      <c r="H17" s="37"/>
      <c r="I17" s="23">
        <v>54.08</v>
      </c>
      <c r="J17" s="23">
        <v>0.77</v>
      </c>
    </row>
    <row r="18" spans="1:10" ht="15.75" x14ac:dyDescent="0.25">
      <c r="A18" s="19">
        <v>40513</v>
      </c>
      <c r="B18" s="20">
        <v>222411</v>
      </c>
      <c r="C18" s="27">
        <v>717</v>
      </c>
      <c r="D18" s="20">
        <v>446925</v>
      </c>
      <c r="E18" s="20">
        <v>6700</v>
      </c>
      <c r="F18" s="25">
        <v>27</v>
      </c>
      <c r="G18" s="20">
        <v>229111</v>
      </c>
      <c r="H18" s="39"/>
      <c r="I18" s="23">
        <v>56.6</v>
      </c>
      <c r="J18" s="23">
        <v>0.12</v>
      </c>
    </row>
    <row r="19" spans="1:10" ht="15.75" x14ac:dyDescent="0.25">
      <c r="A19" s="29"/>
      <c r="B19" s="40"/>
      <c r="C19" s="40"/>
      <c r="D19" s="40"/>
      <c r="E19" s="40"/>
      <c r="F19" s="40"/>
      <c r="G19" s="40"/>
      <c r="H19" s="40"/>
      <c r="I19" s="40"/>
      <c r="J19" s="41"/>
    </row>
    <row r="20" spans="1:10" ht="15.75" x14ac:dyDescent="0.25">
      <c r="A20" s="6" t="s">
        <v>5</v>
      </c>
      <c r="B20" s="31">
        <f>COUNT(B7:B18)</f>
        <v>12</v>
      </c>
      <c r="C20" s="31">
        <f t="shared" ref="C20:G20" si="0">COUNT(C7:C18)</f>
        <v>12</v>
      </c>
      <c r="D20" s="31">
        <f t="shared" si="0"/>
        <v>12</v>
      </c>
      <c r="E20" s="31">
        <f t="shared" si="0"/>
        <v>12</v>
      </c>
      <c r="F20" s="31">
        <f t="shared" si="0"/>
        <v>12</v>
      </c>
      <c r="G20" s="31">
        <f t="shared" si="0"/>
        <v>12</v>
      </c>
      <c r="H20" s="37"/>
      <c r="I20" s="31">
        <f>COUNT(I7:I18)</f>
        <v>12</v>
      </c>
      <c r="J20" s="31">
        <f>COUNT(J7:J18)</f>
        <v>12</v>
      </c>
    </row>
    <row r="21" spans="1:10" ht="15.75" x14ac:dyDescent="0.25">
      <c r="A21" s="8" t="s">
        <v>6</v>
      </c>
      <c r="B21" s="32">
        <f>AVERAGE(B7:B18)</f>
        <v>240949.16666666666</v>
      </c>
      <c r="C21" s="32">
        <f t="shared" ref="C21:G21" si="1">AVERAGE(C7:C18)</f>
        <v>706.5</v>
      </c>
      <c r="D21" s="32">
        <f t="shared" si="1"/>
        <v>449213.41666666669</v>
      </c>
      <c r="E21" s="32">
        <f t="shared" si="1"/>
        <v>5354.416666666667</v>
      </c>
      <c r="F21" s="32">
        <f>AVERAGE(F7:F18)</f>
        <v>19.333333333333332</v>
      </c>
      <c r="G21" s="32">
        <f t="shared" si="1"/>
        <v>246303.58333333334</v>
      </c>
      <c r="H21" s="37"/>
      <c r="I21" s="32">
        <f>AVERAGE(I7:I18)</f>
        <v>53.95000000000001</v>
      </c>
      <c r="J21" s="32">
        <f>AVERAGE(J7:J18)</f>
        <v>0.45416666666666666</v>
      </c>
    </row>
    <row r="22" spans="1:10" ht="15.75" x14ac:dyDescent="0.25">
      <c r="A22" s="7" t="s">
        <v>7</v>
      </c>
      <c r="B22" s="31">
        <f t="shared" ref="B22:G22" si="2">STDEV(B7:B18)</f>
        <v>14505.289391574832</v>
      </c>
      <c r="C22" s="31">
        <f t="shared" si="2"/>
        <v>39.971580813463866</v>
      </c>
      <c r="D22" s="31">
        <f t="shared" si="2"/>
        <v>25970.329922146764</v>
      </c>
      <c r="E22" s="31">
        <f t="shared" si="2"/>
        <v>7719.481394007259</v>
      </c>
      <c r="F22" s="31">
        <f t="shared" si="2"/>
        <v>27.220758567124779</v>
      </c>
      <c r="G22" s="31">
        <f t="shared" si="2"/>
        <v>11405.849013541121</v>
      </c>
      <c r="H22" s="37"/>
      <c r="I22" s="31">
        <f>STDEV(I7:I18)</f>
        <v>1.8718197271396333</v>
      </c>
      <c r="J22" s="31">
        <f>STDEV(J7:J18)</f>
        <v>0.45205507173218168</v>
      </c>
    </row>
    <row r="23" spans="1:10" ht="15.75" x14ac:dyDescent="0.25">
      <c r="A23" s="7" t="s">
        <v>8</v>
      </c>
      <c r="B23" s="31">
        <f t="shared" ref="B23:G23" si="3">MIN(B7:B18)</f>
        <v>208346</v>
      </c>
      <c r="C23" s="31">
        <f t="shared" si="3"/>
        <v>592</v>
      </c>
      <c r="D23" s="31">
        <f t="shared" si="3"/>
        <v>375315</v>
      </c>
      <c r="E23" s="31">
        <f t="shared" si="3"/>
        <v>0</v>
      </c>
      <c r="F23" s="31">
        <f t="shared" si="3"/>
        <v>0</v>
      </c>
      <c r="G23" s="31">
        <f t="shared" si="3"/>
        <v>229111</v>
      </c>
      <c r="H23" s="37"/>
      <c r="I23" s="31">
        <f>MIN(I7:I18)</f>
        <v>49.42</v>
      </c>
      <c r="J23" s="31">
        <f>MIN(J7:J18)</f>
        <v>0</v>
      </c>
    </row>
    <row r="24" spans="1:10" ht="15.75" x14ac:dyDescent="0.25">
      <c r="A24" s="7" t="s">
        <v>9</v>
      </c>
      <c r="B24" s="31">
        <f t="shared" ref="B24:G24" si="4">MAX(B7:B18)</f>
        <v>265026</v>
      </c>
      <c r="C24" s="31">
        <f t="shared" si="4"/>
        <v>740</v>
      </c>
      <c r="D24" s="31">
        <f t="shared" si="4"/>
        <v>473391</v>
      </c>
      <c r="E24" s="31">
        <f t="shared" si="4"/>
        <v>21961</v>
      </c>
      <c r="F24" s="31">
        <f t="shared" si="4"/>
        <v>78</v>
      </c>
      <c r="G24" s="31">
        <f t="shared" si="4"/>
        <v>265325</v>
      </c>
      <c r="H24" s="42"/>
      <c r="I24" s="31">
        <f>MAX(I7:I18)</f>
        <v>56.6</v>
      </c>
      <c r="J24" s="31">
        <f>MAX(J7:J18)</f>
        <v>1.1200000000000001</v>
      </c>
    </row>
    <row r="25" spans="1:10" ht="15.75" x14ac:dyDescent="0.25">
      <c r="A25" s="8" t="s">
        <v>26</v>
      </c>
      <c r="B25" s="33">
        <f t="shared" ref="B25:G25" si="5">SUM(B7:B18)</f>
        <v>2891390</v>
      </c>
      <c r="C25" s="34">
        <f t="shared" si="5"/>
        <v>8478</v>
      </c>
      <c r="D25" s="33">
        <f t="shared" si="5"/>
        <v>5390561</v>
      </c>
      <c r="E25" s="34">
        <f t="shared" si="5"/>
        <v>64253</v>
      </c>
      <c r="F25" s="34">
        <f t="shared" si="5"/>
        <v>232</v>
      </c>
      <c r="G25" s="33">
        <f t="shared" si="5"/>
        <v>2955643</v>
      </c>
      <c r="H25" s="43"/>
      <c r="I25" s="33"/>
      <c r="J25" s="33"/>
    </row>
    <row r="32" spans="1:10" ht="26.25" customHeight="1" x14ac:dyDescent="0.25"/>
    <row r="55" spans="1:8" ht="15.75" x14ac:dyDescent="0.25">
      <c r="A55" s="1"/>
      <c r="B55" s="2"/>
      <c r="C55" s="2"/>
      <c r="D55" s="2"/>
      <c r="E55" s="2"/>
      <c r="F55" s="5"/>
      <c r="G55" s="5"/>
      <c r="H55" s="4"/>
    </row>
  </sheetData>
  <mergeCells count="13">
    <mergeCell ref="G5:G6"/>
    <mergeCell ref="I5:I6"/>
    <mergeCell ref="J5:J6"/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</mergeCells>
  <pageMargins left="0.7" right="0.7" top="0.75" bottom="0.75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="75" zoomScaleNormal="75" workbookViewId="0">
      <selection activeCell="D35" sqref="D35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0" ht="26.25" customHeight="1" x14ac:dyDescent="0.25">
      <c r="A1" s="63" t="s">
        <v>47</v>
      </c>
      <c r="B1" s="64"/>
      <c r="C1" s="64"/>
      <c r="D1" s="64"/>
      <c r="E1" s="64"/>
      <c r="F1" s="64"/>
      <c r="G1" s="64"/>
      <c r="H1" s="64"/>
      <c r="I1" s="64"/>
      <c r="J1" s="65"/>
    </row>
    <row r="2" spans="1:10" x14ac:dyDescent="0.25">
      <c r="A2" s="66" t="s">
        <v>13</v>
      </c>
      <c r="B2" s="54" t="s">
        <v>14</v>
      </c>
      <c r="C2" s="55"/>
      <c r="D2" s="56"/>
      <c r="E2" s="54" t="s">
        <v>15</v>
      </c>
      <c r="F2" s="56"/>
      <c r="G2" s="54" t="s">
        <v>16</v>
      </c>
      <c r="H2" s="55"/>
      <c r="I2" s="55"/>
      <c r="J2" s="56"/>
    </row>
    <row r="3" spans="1:10" x14ac:dyDescent="0.25">
      <c r="A3" s="66"/>
      <c r="B3" s="57"/>
      <c r="C3" s="58"/>
      <c r="D3" s="59"/>
      <c r="E3" s="57"/>
      <c r="F3" s="59"/>
      <c r="G3" s="54"/>
      <c r="H3" s="55"/>
      <c r="I3" s="55"/>
      <c r="J3" s="56"/>
    </row>
    <row r="4" spans="1:10" ht="45" x14ac:dyDescent="0.25">
      <c r="A4" s="66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37"/>
      <c r="I4" s="10" t="s">
        <v>0</v>
      </c>
      <c r="J4" s="10" t="s">
        <v>1</v>
      </c>
    </row>
    <row r="5" spans="1:10" ht="18" customHeight="1" x14ac:dyDescent="0.25">
      <c r="A5" s="66"/>
      <c r="B5" s="60" t="s">
        <v>3</v>
      </c>
      <c r="C5" s="61" t="s">
        <v>18</v>
      </c>
      <c r="D5" s="60" t="s">
        <v>4</v>
      </c>
      <c r="E5" s="60" t="s">
        <v>3</v>
      </c>
      <c r="F5" s="60" t="s">
        <v>18</v>
      </c>
      <c r="G5" s="60" t="s">
        <v>3</v>
      </c>
      <c r="H5" s="17"/>
      <c r="I5" s="61" t="s">
        <v>2</v>
      </c>
      <c r="J5" s="61" t="s">
        <v>2</v>
      </c>
    </row>
    <row r="6" spans="1:10" ht="15" customHeight="1" x14ac:dyDescent="0.25">
      <c r="A6" s="67"/>
      <c r="B6" s="60"/>
      <c r="C6" s="61"/>
      <c r="D6" s="60"/>
      <c r="E6" s="60"/>
      <c r="F6" s="60"/>
      <c r="G6" s="60"/>
      <c r="H6" s="18"/>
      <c r="I6" s="61"/>
      <c r="J6" s="61"/>
    </row>
    <row r="7" spans="1:10" ht="15.75" x14ac:dyDescent="0.25">
      <c r="A7" s="19">
        <v>40544</v>
      </c>
      <c r="B7" s="20">
        <v>234855</v>
      </c>
      <c r="C7" s="21">
        <v>735</v>
      </c>
      <c r="D7" s="20">
        <v>445950</v>
      </c>
      <c r="E7" s="20">
        <v>2301</v>
      </c>
      <c r="F7" s="38">
        <v>9</v>
      </c>
      <c r="G7" s="20">
        <v>237156</v>
      </c>
      <c r="H7" s="37"/>
      <c r="I7" s="23">
        <v>55.03</v>
      </c>
      <c r="J7" s="23">
        <v>0.59</v>
      </c>
    </row>
    <row r="8" spans="1:10" ht="15.75" x14ac:dyDescent="0.25">
      <c r="A8" s="19">
        <v>40575</v>
      </c>
      <c r="B8" s="20">
        <v>214506</v>
      </c>
      <c r="C8" s="24">
        <v>670</v>
      </c>
      <c r="D8" s="20">
        <v>406503</v>
      </c>
      <c r="E8" s="20">
        <v>0</v>
      </c>
      <c r="F8" s="24">
        <v>0</v>
      </c>
      <c r="G8" s="20">
        <v>214506</v>
      </c>
      <c r="H8" s="37"/>
      <c r="I8" s="20">
        <v>53.98</v>
      </c>
      <c r="J8" s="20">
        <v>1.48</v>
      </c>
    </row>
    <row r="9" spans="1:10" ht="15.75" x14ac:dyDescent="0.25">
      <c r="A9" s="19">
        <v>40603</v>
      </c>
      <c r="B9" s="20">
        <v>233631</v>
      </c>
      <c r="C9" s="21">
        <v>723</v>
      </c>
      <c r="D9" s="20">
        <v>447933</v>
      </c>
      <c r="E9" s="20">
        <v>1520</v>
      </c>
      <c r="F9" s="25">
        <v>6</v>
      </c>
      <c r="G9" s="20">
        <v>235151</v>
      </c>
      <c r="H9" s="37"/>
      <c r="I9" s="23">
        <v>53.56</v>
      </c>
      <c r="J9" s="23">
        <v>1.53</v>
      </c>
    </row>
    <row r="10" spans="1:10" ht="15.75" x14ac:dyDescent="0.25">
      <c r="A10" s="19">
        <v>40634</v>
      </c>
      <c r="B10" s="20">
        <v>216699</v>
      </c>
      <c r="C10" s="21">
        <v>710</v>
      </c>
      <c r="D10" s="20">
        <v>418337</v>
      </c>
      <c r="E10" s="20">
        <v>1709</v>
      </c>
      <c r="F10" s="25">
        <v>7</v>
      </c>
      <c r="G10" s="20">
        <v>218408</v>
      </c>
      <c r="H10" s="37"/>
      <c r="I10" s="23">
        <v>52.6</v>
      </c>
      <c r="J10" s="23">
        <v>1.39</v>
      </c>
    </row>
    <row r="11" spans="1:10" ht="15.75" x14ac:dyDescent="0.25">
      <c r="A11" s="19">
        <v>40664</v>
      </c>
      <c r="B11" s="20">
        <v>234605</v>
      </c>
      <c r="C11" s="21">
        <v>734</v>
      </c>
      <c r="D11" s="20">
        <v>411745</v>
      </c>
      <c r="E11" s="20">
        <v>1790</v>
      </c>
      <c r="F11" s="25">
        <v>7</v>
      </c>
      <c r="G11" s="20">
        <v>236395</v>
      </c>
      <c r="H11" s="37"/>
      <c r="I11" s="23">
        <v>51.36</v>
      </c>
      <c r="J11" s="23">
        <v>1.64</v>
      </c>
    </row>
    <row r="12" spans="1:10" ht="15.75" x14ac:dyDescent="0.25">
      <c r="A12" s="19">
        <v>40695</v>
      </c>
      <c r="B12" s="26">
        <v>210125</v>
      </c>
      <c r="C12" s="21">
        <v>695</v>
      </c>
      <c r="D12" s="20">
        <v>358608</v>
      </c>
      <c r="E12" s="26">
        <v>5563</v>
      </c>
      <c r="F12" s="25">
        <v>23</v>
      </c>
      <c r="G12" s="20">
        <v>215688</v>
      </c>
      <c r="H12" s="37"/>
      <c r="I12" s="23">
        <v>51.8</v>
      </c>
      <c r="J12" s="23">
        <v>1.53</v>
      </c>
    </row>
    <row r="13" spans="1:10" ht="15.75" x14ac:dyDescent="0.25">
      <c r="A13" s="19">
        <v>40725</v>
      </c>
      <c r="B13" s="20">
        <v>107559</v>
      </c>
      <c r="C13" s="27">
        <v>407</v>
      </c>
      <c r="D13" s="20">
        <v>178716</v>
      </c>
      <c r="E13" s="20">
        <v>71037</v>
      </c>
      <c r="F13" s="25">
        <v>336</v>
      </c>
      <c r="G13" s="20">
        <v>178596</v>
      </c>
      <c r="H13" s="37"/>
      <c r="I13" s="23">
        <v>54.22</v>
      </c>
      <c r="J13" s="23">
        <v>0.97</v>
      </c>
    </row>
    <row r="14" spans="1:10" ht="15.75" x14ac:dyDescent="0.25">
      <c r="A14" s="19">
        <v>40756</v>
      </c>
      <c r="B14" s="20">
        <v>2235</v>
      </c>
      <c r="C14" s="28">
        <v>12</v>
      </c>
      <c r="D14" s="20">
        <v>3800</v>
      </c>
      <c r="E14" s="20">
        <v>150096</v>
      </c>
      <c r="F14" s="25">
        <v>708</v>
      </c>
      <c r="G14" s="20">
        <v>152331</v>
      </c>
      <c r="H14" s="37"/>
      <c r="I14" s="23">
        <v>59.5</v>
      </c>
      <c r="J14" s="23">
        <v>0.5</v>
      </c>
    </row>
    <row r="15" spans="1:10" ht="15.75" x14ac:dyDescent="0.25">
      <c r="A15" s="19">
        <v>40787</v>
      </c>
      <c r="B15" s="20">
        <v>176878</v>
      </c>
      <c r="C15" s="28">
        <v>674</v>
      </c>
      <c r="D15" s="20">
        <v>349388</v>
      </c>
      <c r="E15" s="20">
        <v>9238</v>
      </c>
      <c r="F15" s="25">
        <v>44</v>
      </c>
      <c r="G15" s="20">
        <v>186116</v>
      </c>
      <c r="H15" s="37"/>
      <c r="I15" s="23">
        <v>47.8</v>
      </c>
      <c r="J15" s="23">
        <v>2.8</v>
      </c>
    </row>
    <row r="16" spans="1:10" ht="15.75" x14ac:dyDescent="0.25">
      <c r="A16" s="19">
        <v>40817</v>
      </c>
      <c r="B16" s="20">
        <v>246759</v>
      </c>
      <c r="C16" s="27">
        <v>721</v>
      </c>
      <c r="D16" s="20">
        <v>419646</v>
      </c>
      <c r="E16" s="20">
        <v>821</v>
      </c>
      <c r="F16" s="25">
        <v>3</v>
      </c>
      <c r="G16" s="20">
        <v>247580</v>
      </c>
      <c r="H16" s="37"/>
      <c r="I16" s="23">
        <v>51</v>
      </c>
      <c r="J16" s="23">
        <v>1.77</v>
      </c>
    </row>
    <row r="17" spans="1:10" ht="15.75" x14ac:dyDescent="0.25">
      <c r="A17" s="19">
        <v>40848</v>
      </c>
      <c r="B17" s="20">
        <v>226703</v>
      </c>
      <c r="C17" s="27">
        <v>702</v>
      </c>
      <c r="D17" s="20">
        <v>414418</v>
      </c>
      <c r="E17" s="20">
        <v>0</v>
      </c>
      <c r="F17" s="25">
        <v>0</v>
      </c>
      <c r="G17" s="20">
        <v>226703</v>
      </c>
      <c r="H17" s="37"/>
      <c r="I17" s="23">
        <v>48.3</v>
      </c>
      <c r="J17" s="23">
        <v>1.98</v>
      </c>
    </row>
    <row r="18" spans="1:10" ht="15.75" x14ac:dyDescent="0.25">
      <c r="A18" s="19">
        <v>40878</v>
      </c>
      <c r="B18" s="20">
        <v>216103</v>
      </c>
      <c r="C18" s="27">
        <v>737</v>
      </c>
      <c r="D18" s="20">
        <v>402442</v>
      </c>
      <c r="E18" s="20">
        <v>704</v>
      </c>
      <c r="F18" s="25">
        <v>3</v>
      </c>
      <c r="G18" s="20">
        <v>216807</v>
      </c>
      <c r="H18" s="39"/>
      <c r="I18" s="23">
        <v>47</v>
      </c>
      <c r="J18" s="23">
        <v>2.5</v>
      </c>
    </row>
    <row r="19" spans="1:10" ht="15.75" x14ac:dyDescent="0.25">
      <c r="A19" s="29"/>
      <c r="B19" s="40"/>
      <c r="C19" s="40"/>
      <c r="D19" s="40"/>
      <c r="E19" s="40"/>
      <c r="F19" s="40"/>
      <c r="G19" s="40"/>
      <c r="H19" s="40"/>
      <c r="I19" s="40"/>
      <c r="J19" s="41"/>
    </row>
    <row r="20" spans="1:10" ht="15.75" x14ac:dyDescent="0.25">
      <c r="A20" s="6" t="s">
        <v>5</v>
      </c>
      <c r="B20" s="31">
        <f>COUNT(B7:B18)</f>
        <v>12</v>
      </c>
      <c r="C20" s="31">
        <f>COUNT(C7:C18)</f>
        <v>12</v>
      </c>
      <c r="D20" s="31">
        <f t="shared" ref="D20:G20" si="0">COUNT(D7:D18)</f>
        <v>12</v>
      </c>
      <c r="E20" s="31">
        <f t="shared" si="0"/>
        <v>12</v>
      </c>
      <c r="F20" s="31">
        <f t="shared" si="0"/>
        <v>12</v>
      </c>
      <c r="G20" s="31">
        <f t="shared" si="0"/>
        <v>12</v>
      </c>
      <c r="H20" s="37"/>
      <c r="I20" s="31">
        <f>COUNT(I7:I18)</f>
        <v>12</v>
      </c>
      <c r="J20" s="31">
        <f>COUNT(J7:J18)</f>
        <v>12</v>
      </c>
    </row>
    <row r="21" spans="1:10" ht="15.75" x14ac:dyDescent="0.25">
      <c r="A21" s="8" t="s">
        <v>6</v>
      </c>
      <c r="B21" s="32">
        <f>AVERAGE(B7:B18)</f>
        <v>193388.16666666666</v>
      </c>
      <c r="C21" s="32">
        <f t="shared" ref="C21:G21" si="1">AVERAGE(C7:C18)</f>
        <v>626.66666666666663</v>
      </c>
      <c r="D21" s="32">
        <f t="shared" si="1"/>
        <v>354790.5</v>
      </c>
      <c r="E21" s="32">
        <f t="shared" si="1"/>
        <v>20398.25</v>
      </c>
      <c r="F21" s="32">
        <f>AVERAGE(F7:F18)</f>
        <v>95.5</v>
      </c>
      <c r="G21" s="32">
        <f t="shared" si="1"/>
        <v>213786.41666666666</v>
      </c>
      <c r="H21" s="37"/>
      <c r="I21" s="32">
        <f>AVERAGE(I7:I18)</f>
        <v>52.179166666666653</v>
      </c>
      <c r="J21" s="32">
        <f>AVERAGE(J7:J18)</f>
        <v>1.5566666666666666</v>
      </c>
    </row>
    <row r="22" spans="1:10" ht="15.75" x14ac:dyDescent="0.25">
      <c r="A22" s="7" t="s">
        <v>7</v>
      </c>
      <c r="B22" s="31">
        <f t="shared" ref="B22:G22" si="2">STDEV(B7:B18)</f>
        <v>70685.180960539699</v>
      </c>
      <c r="C22" s="31">
        <f t="shared" si="2"/>
        <v>213.43184278628985</v>
      </c>
      <c r="D22" s="31">
        <f t="shared" si="2"/>
        <v>131845.08684506154</v>
      </c>
      <c r="E22" s="31">
        <f t="shared" si="2"/>
        <v>45440.458944795399</v>
      </c>
      <c r="F22" s="31">
        <f t="shared" si="2"/>
        <v>214.77578160406344</v>
      </c>
      <c r="G22" s="31">
        <f t="shared" si="2"/>
        <v>28022.681856791856</v>
      </c>
      <c r="H22" s="37"/>
      <c r="I22" s="31">
        <f>STDEV(I7:I18)</f>
        <v>3.4963317356996622</v>
      </c>
      <c r="J22" s="31">
        <f>STDEV(J7:J18)</f>
        <v>0.68075270284020339</v>
      </c>
    </row>
    <row r="23" spans="1:10" ht="15.75" x14ac:dyDescent="0.25">
      <c r="A23" s="7" t="s">
        <v>8</v>
      </c>
      <c r="B23" s="31">
        <f t="shared" ref="B23:G23" si="3">MIN(B7:B18)</f>
        <v>2235</v>
      </c>
      <c r="C23" s="31">
        <f t="shared" si="3"/>
        <v>12</v>
      </c>
      <c r="D23" s="31">
        <f t="shared" si="3"/>
        <v>3800</v>
      </c>
      <c r="E23" s="31">
        <f t="shared" si="3"/>
        <v>0</v>
      </c>
      <c r="F23" s="31">
        <f t="shared" si="3"/>
        <v>0</v>
      </c>
      <c r="G23" s="31">
        <f t="shared" si="3"/>
        <v>152331</v>
      </c>
      <c r="H23" s="37"/>
      <c r="I23" s="31">
        <f>MIN(I7:I18)</f>
        <v>47</v>
      </c>
      <c r="J23" s="31">
        <f>MIN(J7:J18)</f>
        <v>0.5</v>
      </c>
    </row>
    <row r="24" spans="1:10" ht="15.75" x14ac:dyDescent="0.25">
      <c r="A24" s="7" t="s">
        <v>9</v>
      </c>
      <c r="B24" s="31">
        <f t="shared" ref="B24:G24" si="4">MAX(B7:B18)</f>
        <v>246759</v>
      </c>
      <c r="C24" s="31">
        <f t="shared" si="4"/>
        <v>737</v>
      </c>
      <c r="D24" s="31">
        <f t="shared" si="4"/>
        <v>447933</v>
      </c>
      <c r="E24" s="31">
        <f t="shared" si="4"/>
        <v>150096</v>
      </c>
      <c r="F24" s="31">
        <f t="shared" si="4"/>
        <v>708</v>
      </c>
      <c r="G24" s="31">
        <f t="shared" si="4"/>
        <v>247580</v>
      </c>
      <c r="H24" s="42"/>
      <c r="I24" s="31">
        <f>MAX(I7:I18)</f>
        <v>59.5</v>
      </c>
      <c r="J24" s="31">
        <f>MAX(J7:J18)</f>
        <v>2.8</v>
      </c>
    </row>
    <row r="25" spans="1:10" ht="15.75" x14ac:dyDescent="0.25">
      <c r="A25" s="8" t="s">
        <v>48</v>
      </c>
      <c r="B25" s="33">
        <f t="shared" ref="B25:G25" si="5">SUM(B7:B18)</f>
        <v>2320658</v>
      </c>
      <c r="C25" s="34">
        <f t="shared" si="5"/>
        <v>7520</v>
      </c>
      <c r="D25" s="33">
        <f t="shared" si="5"/>
        <v>4257486</v>
      </c>
      <c r="E25" s="34">
        <f t="shared" si="5"/>
        <v>244779</v>
      </c>
      <c r="F25" s="34">
        <f t="shared" si="5"/>
        <v>1146</v>
      </c>
      <c r="G25" s="33">
        <f t="shared" si="5"/>
        <v>2565437</v>
      </c>
      <c r="H25" s="43"/>
      <c r="I25" s="33"/>
      <c r="J25" s="33"/>
    </row>
    <row r="32" spans="1:10" ht="26.25" customHeight="1" x14ac:dyDescent="0.25"/>
    <row r="55" spans="1:8" ht="15.75" x14ac:dyDescent="0.25">
      <c r="A55" s="1"/>
      <c r="B55" s="2"/>
      <c r="C55" s="2"/>
      <c r="D55" s="2"/>
      <c r="E55" s="2"/>
      <c r="F55" s="5"/>
      <c r="G55" s="5"/>
      <c r="H55" s="4"/>
    </row>
  </sheetData>
  <mergeCells count="13">
    <mergeCell ref="G5:G6"/>
    <mergeCell ref="I5:I6"/>
    <mergeCell ref="J5:J6"/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17</vt:i4>
      </vt:variant>
    </vt:vector>
  </HeadingPairs>
  <TitlesOfParts>
    <vt:vector size="17" baseType="lpstr">
      <vt:lpstr>Biogas 2003</vt:lpstr>
      <vt:lpstr>Biogas 2004</vt:lpstr>
      <vt:lpstr>Biogas 2005</vt:lpstr>
      <vt:lpstr>Biogas 2006</vt:lpstr>
      <vt:lpstr>Biogas 2007</vt:lpstr>
      <vt:lpstr>Biogas 2008</vt:lpstr>
      <vt:lpstr>Biogas 2009</vt:lpstr>
      <vt:lpstr>Biogas 2010</vt:lpstr>
      <vt:lpstr>Biogas 2011</vt:lpstr>
      <vt:lpstr>Biogas 2012</vt:lpstr>
      <vt:lpstr>Biogas 2013</vt:lpstr>
      <vt:lpstr>Biogas 2014</vt:lpstr>
      <vt:lpstr>Biogas 2015</vt:lpstr>
      <vt:lpstr>Biogas 2016</vt:lpstr>
      <vt:lpstr>Biogas 2017</vt:lpstr>
      <vt:lpstr>Biogas 2018</vt:lpstr>
      <vt:lpstr>Riepilogo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massimiliano</dc:creator>
  <cp:lastModifiedBy>Massimiliano Montanari</cp:lastModifiedBy>
  <cp:lastPrinted>2013-01-29T14:23:57Z</cp:lastPrinted>
  <dcterms:created xsi:type="dcterms:W3CDTF">2009-09-17T06:06:11Z</dcterms:created>
  <dcterms:modified xsi:type="dcterms:W3CDTF">2019-01-22T13:25:30Z</dcterms:modified>
</cp:coreProperties>
</file>